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R:\Public\WebSource\Forecast Files\"/>
    </mc:Choice>
  </mc:AlternateContent>
  <xr:revisionPtr revIDLastSave="0" documentId="13_ncr:1_{72B12C3F-60B7-4F94-BDA2-86FB5F37F891}" xr6:coauthVersionLast="47" xr6:coauthVersionMax="47" xr10:uidLastSave="{00000000-0000-0000-0000-000000000000}"/>
  <bookViews>
    <workbookView xWindow="20370" yWindow="-120" windowWidth="19440" windowHeight="15000" xr2:uid="{00000000-000D-0000-FFFF-FFFF00000000}"/>
  </bookViews>
  <sheets>
    <sheet name="Summary" sheetId="18" r:id="rId1"/>
    <sheet name="MFIP" sheetId="11" r:id="rId2"/>
    <sheet name="CCAP" sheetId="9" r:id="rId3"/>
    <sheet name="NorthStar" sheetId="23" r:id="rId4"/>
  </sheets>
  <definedNames>
    <definedName name="___1998" localSheetId="3">#REF!</definedName>
    <definedName name="___1998">#REF!</definedName>
    <definedName name="___2" localSheetId="3">#REF!</definedName>
    <definedName name="___2">#REF!</definedName>
    <definedName name="___2S">#REF!</definedName>
    <definedName name="___90">#REF!</definedName>
    <definedName name="__1998">#REF!</definedName>
    <definedName name="__2">#REF!</definedName>
    <definedName name="__2S">#REF!</definedName>
    <definedName name="__90">#REF!</definedName>
    <definedName name="_1_1998" localSheetId="3">#REF!</definedName>
    <definedName name="_1_1998">#REF!</definedName>
    <definedName name="_1_32">#REF!</definedName>
    <definedName name="_1998">#REF!</definedName>
    <definedName name="_2">#REF!</definedName>
    <definedName name="_2_2">#REF!</definedName>
    <definedName name="_2S">#REF!</definedName>
    <definedName name="_3_2S">#REF!</definedName>
    <definedName name="_4_90">#REF!</definedName>
    <definedName name="_5ICFMR_TABLE">#REF!</definedName>
    <definedName name="_90">#REF!</definedName>
    <definedName name="_AMO_XmlVersion" hidden="1">"'1'"</definedName>
    <definedName name="ACTABLES">#REF!</definedName>
    <definedName name="ACTUAL" localSheetId="3">#REF!</definedName>
    <definedName name="ACTUAL">#REF!</definedName>
    <definedName name="ACUTECARE">#REF!</definedName>
    <definedName name="ADJ">#REF!</definedName>
    <definedName name="BCTABLE">#REF!</definedName>
    <definedName name="CACTABLE" localSheetId="3">#REF!</definedName>
    <definedName name="CACTABLE">#REF!</definedName>
    <definedName name="CADITABLE" localSheetId="3">#REF!</definedName>
    <definedName name="CADITABLE">#REF!</definedName>
    <definedName name="CHANGEFMAPPR">#REF!</definedName>
    <definedName name="CSG">#REF!</definedName>
    <definedName name="CSGTABLE">#REF!</definedName>
    <definedName name="DATE">#REF!</definedName>
    <definedName name="DDWAIVTABLE" localSheetId="3">#REF!</definedName>
    <definedName name="DDWAIVTABLE">#REF!</definedName>
    <definedName name="DMIETABLE" localSheetId="3">#REF!</definedName>
    <definedName name="DMIETABLE">#REF!</definedName>
    <definedName name="DTHTABLE" localSheetId="3">#REF!</definedName>
    <definedName name="DTHTABLE">#REF!</definedName>
    <definedName name="EWTABLE" localSheetId="3">#REF!</definedName>
    <definedName name="EWTABLE">#REF!</definedName>
    <definedName name="EXPTABLE">#REF!</definedName>
    <definedName name="FCSTCHANGES">#REF!</definedName>
    <definedName name="FORECASTCHANGES">#REF!</definedName>
    <definedName name="FPTABLE">#REF!</definedName>
    <definedName name="FPTABLES">#REF!</definedName>
    <definedName name="HCBTOTAL">#REF!</definedName>
    <definedName name="I">#REF!</definedName>
    <definedName name="ICFMRT">#REF!</definedName>
    <definedName name="ICFMRTABLE">#REF!</definedName>
    <definedName name="IEP">#REF!</definedName>
    <definedName name="IM" localSheetId="3">#REF!</definedName>
    <definedName name="IM">#REF!</definedName>
    <definedName name="INSTTOTAL">#REF!</definedName>
    <definedName name="MC">#REF!</definedName>
    <definedName name="METOTABLE" localSheetId="3">#REF!</definedName>
    <definedName name="METOTABLE">#REF!</definedName>
    <definedName name="MFIPTABLE">#REF!</definedName>
    <definedName name="NAMES" localSheetId="3">#REF!</definedName>
    <definedName name="NAMES">#REF!</definedName>
    <definedName name="NFTABLE">#REF!</definedName>
    <definedName name="NFTABLES">#REF!</definedName>
    <definedName name="NHTABLE">#REF!</definedName>
    <definedName name="NM" localSheetId="3">#REF!</definedName>
    <definedName name="NM">#REF!</definedName>
    <definedName name="P">#REF!</definedName>
    <definedName name="PAGES6TO7">#REF!</definedName>
    <definedName name="PCATABLE" localSheetId="3">#REF!</definedName>
    <definedName name="PCATABLE">#REF!</definedName>
    <definedName name="PG6TO7">#REF!</definedName>
    <definedName name="PMPMTABLES">#REF!</definedName>
    <definedName name="_xlnm.Print_Area" localSheetId="2">CCAP!$A$1:$G$242</definedName>
    <definedName name="_xlnm.Print_Area" localSheetId="1">MFIP!$A$1:$H$331</definedName>
    <definedName name="_xlnm.Print_Area" localSheetId="3">NorthStar!$A$1:$G$446</definedName>
    <definedName name="_xlnm.Print_Area" localSheetId="0">Summary!$A$1:$AI$28</definedName>
    <definedName name="_xlnm.Print_Area">#REF!</definedName>
    <definedName name="_xlnm.Print_Titles" localSheetId="0">Summary!$A:$B</definedName>
    <definedName name="_xlnm.Print_Titles">#N/A</definedName>
    <definedName name="RTC" localSheetId="3">#REF!</definedName>
    <definedName name="RTC">#REF!</definedName>
    <definedName name="SERVTABL" localSheetId="3">#REF!</definedName>
    <definedName name="SERVTABL">#REF!</definedName>
    <definedName name="SPECIAL">#REF!</definedName>
    <definedName name="TABLES">#REF!</definedName>
    <definedName name="TABLESSHORT">#REF!</definedName>
    <definedName name="TBITABLE" localSheetId="3">#REF!</definedName>
    <definedName name="TBITABLE">#REF!</definedName>
    <definedName name="TEXT">#REF!</definedName>
    <definedName name="TTW" localSheetId="3">#REF!</definedName>
    <definedName name="TTW">#REF!</definedName>
    <definedName name="YEAR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26" i="18" l="1"/>
  <c r="AB26" i="18"/>
  <c r="AC24" i="18"/>
  <c r="AB24" i="18"/>
  <c r="AC12" i="18"/>
  <c r="AB12" i="18"/>
  <c r="V26" i="18" l="1"/>
  <c r="U26" i="18"/>
  <c r="V24" i="18"/>
  <c r="U24" i="18"/>
  <c r="V12" i="18"/>
  <c r="U12" i="18"/>
  <c r="V11" i="18"/>
  <c r="U11" i="18"/>
  <c r="AI24" i="18" l="1"/>
  <c r="AH24" i="18"/>
  <c r="AG24" i="18"/>
  <c r="AF24" i="18"/>
  <c r="AA26" i="18"/>
  <c r="Z26" i="18"/>
  <c r="Y26" i="18"/>
  <c r="AA24" i="18"/>
  <c r="Z24" i="18"/>
  <c r="Y24" i="18"/>
  <c r="AA12" i="18"/>
  <c r="Z12" i="18"/>
  <c r="Y12" i="18"/>
  <c r="T26" i="18"/>
  <c r="S26" i="18"/>
  <c r="R26" i="18"/>
  <c r="T24" i="18"/>
  <c r="S24" i="18"/>
  <c r="R24" i="18"/>
  <c r="T12" i="18"/>
  <c r="S12" i="18"/>
  <c r="R12" i="18"/>
  <c r="T11" i="18"/>
  <c r="S11" i="18"/>
  <c r="R11" i="18"/>
  <c r="U25" i="18" l="1"/>
  <c r="AB25" i="18"/>
  <c r="V25" i="18"/>
  <c r="AC25" i="18"/>
  <c r="Y25" i="18"/>
  <c r="R25" i="18"/>
  <c r="S25" i="18"/>
  <c r="Z25" i="18"/>
  <c r="T25" i="18"/>
  <c r="AA25" i="18"/>
  <c r="V13" i="18" l="1"/>
  <c r="AC13" i="18"/>
  <c r="Y13" i="18" l="1"/>
  <c r="R13" i="18"/>
  <c r="X13" i="18"/>
  <c r="Q13" i="18"/>
  <c r="G236" i="9"/>
  <c r="C193" i="9"/>
  <c r="F159" i="9"/>
  <c r="E159" i="9"/>
  <c r="E236" i="9" s="1"/>
  <c r="D159" i="9"/>
  <c r="D236" i="9" s="1"/>
  <c r="B159" i="9"/>
  <c r="B236" i="9" s="1"/>
  <c r="G114" i="9"/>
  <c r="F114" i="9"/>
  <c r="E114" i="9"/>
  <c r="D114" i="9"/>
  <c r="B114" i="9"/>
  <c r="V16" i="18" l="1"/>
  <c r="AC16" i="18"/>
  <c r="U10" i="18"/>
  <c r="AB10" i="18"/>
  <c r="V10" i="18"/>
  <c r="AC10" i="18"/>
  <c r="C236" i="9"/>
  <c r="Y16" i="18"/>
  <c r="AE16" i="18"/>
  <c r="R16" i="18"/>
  <c r="F236" i="9"/>
  <c r="C114" i="9"/>
  <c r="AI10" i="18"/>
  <c r="AF10" i="18"/>
  <c r="S10" i="18"/>
  <c r="Z10" i="18"/>
  <c r="Y10" i="18"/>
  <c r="R10" i="18"/>
  <c r="AA10" i="18"/>
  <c r="T10" i="18"/>
  <c r="AG10" i="18"/>
  <c r="AH10" i="18"/>
  <c r="C159" i="9"/>
  <c r="C71" i="9" l="1"/>
  <c r="AC18" i="18" l="1"/>
  <c r="U18" i="18" l="1"/>
  <c r="AB18" i="18"/>
  <c r="AI18" i="18"/>
  <c r="V18" i="18"/>
  <c r="AF16" i="18" l="1"/>
  <c r="S16" i="18"/>
  <c r="Z16" i="18"/>
  <c r="U13" i="18" l="1"/>
  <c r="AB13" i="18"/>
  <c r="U16" i="18"/>
  <c r="AB16" i="18"/>
  <c r="AF18" i="18"/>
  <c r="S18" i="18"/>
  <c r="Z18" i="18"/>
  <c r="Y18" i="18"/>
  <c r="R18" i="18"/>
  <c r="AG18" i="18"/>
  <c r="T18" i="18"/>
  <c r="AA18" i="18"/>
  <c r="AH18" i="18"/>
  <c r="AH16" i="18"/>
  <c r="AI16" i="18"/>
  <c r="AG16" i="18"/>
  <c r="T16" i="18"/>
  <c r="AA16" i="18"/>
  <c r="T13" i="18"/>
  <c r="AA13" i="18"/>
  <c r="Z13" i="18"/>
  <c r="S13" i="18"/>
  <c r="Q26" i="18"/>
  <c r="Q24" i="18"/>
  <c r="R27" i="18" l="1"/>
  <c r="Y27" i="18"/>
  <c r="Q25" i="18"/>
  <c r="V14" i="18" l="1"/>
  <c r="V20" i="18" s="1"/>
  <c r="AC14" i="18"/>
  <c r="U14" i="18"/>
  <c r="U20" i="18" s="1"/>
  <c r="AB14" i="18"/>
  <c r="AI14" i="18"/>
  <c r="AB20" i="18"/>
  <c r="AC20" i="18"/>
  <c r="AB27" i="18"/>
  <c r="AC27" i="18"/>
  <c r="AI27" i="18" l="1"/>
  <c r="V27" i="18"/>
  <c r="U27" i="18"/>
  <c r="AI20" i="18"/>
  <c r="T27" i="18" l="1"/>
  <c r="AG27" i="18"/>
  <c r="AA27" i="18"/>
  <c r="S27" i="18"/>
  <c r="AF27" i="18"/>
  <c r="Z27" i="18"/>
  <c r="AH27" i="18"/>
  <c r="Z14" i="18"/>
  <c r="S14" i="18"/>
  <c r="AA14" i="18"/>
  <c r="AG14" i="18"/>
  <c r="T14" i="18"/>
  <c r="AH14" i="18"/>
  <c r="AA20" i="18" l="1"/>
  <c r="AG20" i="18"/>
  <c r="AH20" i="18"/>
  <c r="Z20" i="18"/>
  <c r="S20" i="18"/>
  <c r="T20" i="18"/>
  <c r="X16" i="18" l="1"/>
  <c r="X26" i="18" l="1"/>
  <c r="X25" i="18"/>
  <c r="X24" i="18"/>
  <c r="X12" i="18"/>
  <c r="X10" i="18"/>
  <c r="Q16" i="18"/>
  <c r="Q12" i="18"/>
  <c r="Q11" i="18"/>
  <c r="Q10" i="18"/>
  <c r="AE24" i="18" l="1"/>
  <c r="AE10" i="18"/>
  <c r="X14" i="18" l="1"/>
  <c r="Y14" i="18" l="1"/>
  <c r="R14" i="18"/>
  <c r="AF14" i="18"/>
  <c r="Q14" i="18"/>
  <c r="AE14" i="18"/>
  <c r="Y20" i="18" l="1"/>
  <c r="AF20" i="18"/>
  <c r="Q27" i="18" l="1"/>
  <c r="AE27" i="18"/>
  <c r="X27" i="18"/>
  <c r="Q18" i="18" l="1"/>
  <c r="Q20" i="18" s="1"/>
  <c r="R20" i="18"/>
  <c r="X18" i="18"/>
  <c r="AE18" i="18"/>
  <c r="X20" i="18" l="1"/>
  <c r="AE20" i="18"/>
</calcChain>
</file>

<file path=xl/sharedStrings.xml><?xml version="1.0" encoding="utf-8"?>
<sst xmlns="http://schemas.openxmlformats.org/spreadsheetml/2006/main" count="1053" uniqueCount="105">
  <si>
    <t>Fiscal</t>
  </si>
  <si>
    <t>Year</t>
  </si>
  <si>
    <t>Minnesota</t>
  </si>
  <si>
    <t>------</t>
  </si>
  <si>
    <t>Recipient and Cost Projections</t>
  </si>
  <si>
    <t>ACTUAL</t>
  </si>
  <si>
    <t>PROJECTED</t>
  </si>
  <si>
    <t>Total</t>
  </si>
  <si>
    <t>Adjustments</t>
  </si>
  <si>
    <t>State</t>
  </si>
  <si>
    <t>Share</t>
  </si>
  <si>
    <t>Monthly</t>
  </si>
  <si>
    <t>Average</t>
  </si>
  <si>
    <t>----------</t>
  </si>
  <si>
    <t>Recipients</t>
  </si>
  <si>
    <t>Annual</t>
  </si>
  <si>
    <t>Payments</t>
  </si>
  <si>
    <t>Payment</t>
  </si>
  <si>
    <t>Cost per</t>
  </si>
  <si>
    <t>---------</t>
  </si>
  <si>
    <t>Federal</t>
  </si>
  <si>
    <t>-------</t>
  </si>
  <si>
    <t>County</t>
  </si>
  <si>
    <t>-----</t>
  </si>
  <si>
    <t>Local</t>
  </si>
  <si>
    <t>(Thousands of Dollars)</t>
  </si>
  <si>
    <t>Collections</t>
  </si>
  <si>
    <t>MINNESOTA FAMILY INVESTMENT PROGRAM</t>
  </si>
  <si>
    <t>Total Caseload and Cost Projections</t>
  </si>
  <si>
    <t>Cases</t>
  </si>
  <si>
    <t>per Case</t>
  </si>
  <si>
    <t>Child-Only Caseload and Cost Projections</t>
  </si>
  <si>
    <t xml:space="preserve"> </t>
  </si>
  <si>
    <t>Diversionary Work Program Caseload and Cost Projections</t>
  </si>
  <si>
    <t>CHILD CARE ASSISTANCE PROGRAM</t>
  </si>
  <si>
    <t>Projected Direct Service Child Care Cost and Families Served</t>
  </si>
  <si>
    <t>Direct Service</t>
  </si>
  <si>
    <t>Families</t>
  </si>
  <si>
    <t>Family</t>
  </si>
  <si>
    <t>MFIP/TY Child Care Assistance</t>
  </si>
  <si>
    <t>Basic Sliding Fee</t>
  </si>
  <si>
    <t>Total Child Care Assistance</t>
  </si>
  <si>
    <t>Projected Total Child Care Cost and Families Served</t>
  </si>
  <si>
    <t>MFIP Gross Cash Grants</t>
  </si>
  <si>
    <t>Child Support Offset</t>
  </si>
  <si>
    <t>MFIP Grants  Total</t>
  </si>
  <si>
    <t>Net Gen. Fund Expenditures</t>
  </si>
  <si>
    <t>MFIP Grants:  Federal Funds</t>
  </si>
  <si>
    <t xml:space="preserve">     TANF Gross Cash Grants</t>
  </si>
  <si>
    <t xml:space="preserve">     TANF Recov. / Tribal Offset</t>
  </si>
  <si>
    <t xml:space="preserve">     IV-D Pass-through</t>
  </si>
  <si>
    <t xml:space="preserve">     TANF Total</t>
  </si>
  <si>
    <t>Single-Caregiver and Two-Caregiver Caseload and Cost Projections</t>
  </si>
  <si>
    <t>Percent Change Year Over Year</t>
  </si>
  <si>
    <t>Work Benefit Program Caseload and Cost Projections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</si>
  <si>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</si>
  <si>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</si>
  <si>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</si>
  <si>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</si>
  <si>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</si>
  <si>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</si>
  <si>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</si>
  <si>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</si>
  <si>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</si>
  <si>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</si>
  <si>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</si>
  <si>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</si>
  <si>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</si>
  <si>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2015</t>
  </si>
  <si>
    <t>Housing Assistance Grant Program Caseload and Cost Projections</t>
  </si>
  <si>
    <t>(Including Diversionary Work Program, Work Benefit Programs, &amp; Housing Assistance Grant Program; Excluding Emergency Assistance)</t>
  </si>
  <si>
    <t>Northstar Care for Children</t>
  </si>
  <si>
    <t>NORTHSTAR CARE FOR CHILDREN AND LEGACY PROGRAMS</t>
  </si>
  <si>
    <t>State&amp;Local</t>
  </si>
  <si>
    <t xml:space="preserve">NORTHSTAR CARE FOR CHILDREN </t>
  </si>
  <si>
    <t>State &amp; Local</t>
  </si>
  <si>
    <t>LEGACY PROGRAMS</t>
  </si>
  <si>
    <t>2021</t>
  </si>
  <si>
    <t>(Including Housing Assistance Grant Program)</t>
  </si>
  <si>
    <t>(Excluding Diversionary Work, Work Benefit Programs,and Emergency Assistance)</t>
  </si>
  <si>
    <t>(Including Housing Assistance Grant Program &amp; Excluding Emergency Assistance)</t>
  </si>
  <si>
    <t>Federal Share of  Recoveries</t>
  </si>
  <si>
    <t>Cnty. Share of  Recov. / Tribal Adj.</t>
  </si>
  <si>
    <t>Gross Cash and Food Payments</t>
  </si>
  <si>
    <t>Recoveries from Child Support Collections</t>
  </si>
  <si>
    <t>Gross Cash Payments</t>
  </si>
  <si>
    <t>MFIP Caseload and Cost Projections</t>
  </si>
  <si>
    <t>Foster Care, Adoption Assistance, &amp; Kinship Assistance</t>
  </si>
  <si>
    <t>Foster Care</t>
  </si>
  <si>
    <t>Adoption Assistance</t>
  </si>
  <si>
    <t>Kinship Assistance</t>
  </si>
  <si>
    <t>Foster Care, Adoption Assistance, &amp; Relative Custody Care</t>
  </si>
  <si>
    <t>Relative Custody Assistance</t>
  </si>
  <si>
    <t>Kinship Assistance and Relative Custody Assistance</t>
  </si>
  <si>
    <t>FY 2024</t>
  </si>
  <si>
    <t>FY 2025</t>
  </si>
  <si>
    <t>FY 2026</t>
  </si>
  <si>
    <t>FY 2027</t>
  </si>
  <si>
    <t>FY 2028</t>
  </si>
  <si>
    <t>FY 2029</t>
  </si>
  <si>
    <t>November 2024 Forecast</t>
  </si>
  <si>
    <t>SUMMARY OF DCYF FORECASTS</t>
  </si>
  <si>
    <t>February 2025 Forecast</t>
  </si>
  <si>
    <t>Change from November 2024 Forecast</t>
  </si>
  <si>
    <t>Percentage Change from November 2024 Forecast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</si>
</sst>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$-409]#,##0.00"/>
    <numFmt numFmtId="165" formatCode="[$$-409]#,##0"/>
    <numFmt numFmtId="166" formatCode="&quot;$&quot;#,##0.00"/>
    <numFmt numFmtId="167" formatCode="&quot;$&quot;#,##0"/>
    <numFmt numFmtId="168" formatCode="_(* #,##0.000_);_(* \(#,##0.000\);_(* &quot;-&quot;??_);_(@_)"/>
  </numFmts>
  <fonts count="8" x14ac:knownFonts="1">
    <font>
      <sz val="12"/>
      <name val="Arial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9">
    <xf numFmtId="0" fontId="0" fillId="0" borderId="0"/>
    <xf numFmtId="0" fontId="2" fillId="0" borderId="0"/>
    <xf numFmtId="43" fontId="5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3">
    <xf numFmtId="0" fontId="0" fillId="0" borderId="0" xfId="0"/>
    <xf numFmtId="3" fontId="2" fillId="0" borderId="0" xfId="0" applyNumberFormat="1" applyFont="1" applyAlignment="1"/>
    <xf numFmtId="4" fontId="2" fillId="0" borderId="0" xfId="0" applyNumberFormat="1" applyFont="1" applyAlignment="1"/>
    <xf numFmtId="164" fontId="2" fillId="0" borderId="0" xfId="0" applyNumberFormat="1" applyFont="1" applyAlignment="1"/>
    <xf numFmtId="165" fontId="2" fillId="0" borderId="0" xfId="0" applyNumberFormat="1" applyFont="1" applyAlignment="1"/>
    <xf numFmtId="2" fontId="2" fillId="0" borderId="0" xfId="0" applyNumberFormat="1" applyFont="1" applyAlignment="1"/>
    <xf numFmtId="3" fontId="2" fillId="0" borderId="0" xfId="0" applyNumberFormat="1" applyFont="1" applyAlignment="1">
      <alignment horizontal="center"/>
    </xf>
    <xf numFmtId="165" fontId="2" fillId="0" borderId="0" xfId="0" applyNumberFormat="1" applyFont="1"/>
    <xf numFmtId="3" fontId="2" fillId="0" borderId="0" xfId="0" applyNumberFormat="1" applyFont="1"/>
    <xf numFmtId="0" fontId="2" fillId="0" borderId="0" xfId="0" applyNumberFormat="1" applyFont="1" applyAlignment="1"/>
    <xf numFmtId="0" fontId="3" fillId="0" borderId="0" xfId="0" applyNumberFormat="1" applyFont="1" applyAlignment="1">
      <alignment horizontal="centerContinuous"/>
    </xf>
    <xf numFmtId="0" fontId="2" fillId="0" borderId="0" xfId="0" applyNumberFormat="1" applyFont="1" applyAlignment="1">
      <alignment horizontal="centerContinuous"/>
    </xf>
    <xf numFmtId="4" fontId="2" fillId="0" borderId="0" xfId="0" applyNumberFormat="1" applyFont="1"/>
    <xf numFmtId="3" fontId="2" fillId="0" borderId="0" xfId="0" applyNumberFormat="1" applyFont="1" applyFill="1" applyBorder="1" applyAlignment="1"/>
    <xf numFmtId="3" fontId="2" fillId="0" borderId="0" xfId="0" applyNumberFormat="1" applyFont="1" applyFill="1" applyBorder="1"/>
    <xf numFmtId="2" fontId="2" fillId="0" borderId="0" xfId="0" applyNumberFormat="1" applyFont="1"/>
    <xf numFmtId="0" fontId="3" fillId="0" borderId="0" xfId="0" applyNumberFormat="1" applyFont="1" applyAlignment="1"/>
    <xf numFmtId="10" fontId="2" fillId="0" borderId="0" xfId="0" applyNumberFormat="1" applyFont="1"/>
    <xf numFmtId="164" fontId="3" fillId="0" borderId="0" xfId="0" applyNumberFormat="1" applyFont="1" applyAlignment="1"/>
    <xf numFmtId="3" fontId="2" fillId="0" borderId="0" xfId="0" applyNumberFormat="1" applyFont="1" applyProtection="1">
      <protection locked="0"/>
    </xf>
    <xf numFmtId="3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right"/>
    </xf>
    <xf numFmtId="2" fontId="2" fillId="0" borderId="0" xfId="0" applyNumberFormat="1" applyFont="1" applyFill="1" applyBorder="1" applyAlignment="1">
      <alignment horizontal="right"/>
    </xf>
    <xf numFmtId="1" fontId="2" fillId="0" borderId="0" xfId="0" applyNumberFormat="1" applyFont="1" applyAlignment="1">
      <alignment horizontal="center"/>
    </xf>
    <xf numFmtId="3" fontId="2" fillId="0" borderId="0" xfId="3" applyNumberFormat="1" applyFont="1"/>
    <xf numFmtId="3" fontId="2" fillId="0" borderId="0" xfId="3" applyNumberFormat="1" applyFont="1" applyAlignment="1" applyProtection="1">
      <alignment horizontal="centerContinuous"/>
      <protection locked="0"/>
    </xf>
    <xf numFmtId="3" fontId="2" fillId="0" borderId="0" xfId="3" applyNumberFormat="1" applyFont="1" applyFill="1" applyBorder="1" applyAlignment="1">
      <alignment horizontal="centerContinuous"/>
    </xf>
    <xf numFmtId="3" fontId="2" fillId="0" borderId="0" xfId="3" applyNumberFormat="1" applyFont="1" applyAlignment="1">
      <alignment horizontal="centerContinuous"/>
    </xf>
    <xf numFmtId="3" fontId="2" fillId="0" borderId="0" xfId="3" applyNumberFormat="1" applyFont="1" applyAlignment="1"/>
    <xf numFmtId="3" fontId="3" fillId="0" borderId="0" xfId="3" applyNumberFormat="1" applyFont="1" applyFill="1" applyBorder="1" applyAlignment="1">
      <alignment horizontal="centerContinuous"/>
    </xf>
    <xf numFmtId="3" fontId="3" fillId="0" borderId="0" xfId="3" applyNumberFormat="1" applyFont="1" applyFill="1" applyBorder="1" applyAlignment="1">
      <alignment horizontal="center"/>
    </xf>
    <xf numFmtId="3" fontId="3" fillId="0" borderId="0" xfId="3" applyNumberFormat="1" applyFont="1" applyAlignment="1">
      <alignment horizontal="center"/>
    </xf>
    <xf numFmtId="3" fontId="2" fillId="0" borderId="0" xfId="3" applyNumberFormat="1" applyFont="1" applyAlignment="1">
      <alignment horizontal="right"/>
    </xf>
    <xf numFmtId="10" fontId="2" fillId="0" borderId="0" xfId="3" applyNumberFormat="1" applyFont="1"/>
    <xf numFmtId="3" fontId="3" fillId="0" borderId="0" xfId="3" applyNumberFormat="1" applyFont="1" applyAlignment="1"/>
    <xf numFmtId="3" fontId="2" fillId="0" borderId="0" xfId="3" applyNumberFormat="1" applyFont="1" applyAlignment="1" applyProtection="1">
      <protection locked="0"/>
    </xf>
    <xf numFmtId="0" fontId="2" fillId="0" borderId="0" xfId="3"/>
    <xf numFmtId="4" fontId="2" fillId="0" borderId="0" xfId="2" applyNumberFormat="1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centerContinuous"/>
    </xf>
    <xf numFmtId="0" fontId="7" fillId="0" borderId="0" xfId="0" applyFont="1" applyFill="1" applyBorder="1"/>
    <xf numFmtId="0" fontId="0" fillId="0" borderId="0" xfId="0" applyBorder="1"/>
    <xf numFmtId="0" fontId="2" fillId="0" borderId="0" xfId="0" applyNumberFormat="1" applyFont="1" applyAlignment="1">
      <alignment horizontal="center"/>
    </xf>
    <xf numFmtId="0" fontId="6" fillId="0" borderId="0" xfId="0" quotePrefix="1" applyNumberFormat="1" applyFont="1" applyAlignment="1">
      <alignment horizontal="left"/>
    </xf>
    <xf numFmtId="0" fontId="2" fillId="0" borderId="0" xfId="0" applyFont="1"/>
    <xf numFmtId="2" fontId="2" fillId="0" borderId="0" xfId="0" applyNumberFormat="1" applyFont="1" applyFill="1" applyBorder="1"/>
    <xf numFmtId="166" fontId="2" fillId="0" borderId="0" xfId="0" applyNumberFormat="1" applyFont="1" applyFill="1" applyBorder="1" applyAlignment="1">
      <alignment horizontal="right"/>
    </xf>
    <xf numFmtId="167" fontId="2" fillId="0" borderId="0" xfId="0" applyNumberFormat="1" applyFont="1" applyFill="1" applyBorder="1" applyAlignment="1"/>
    <xf numFmtId="164" fontId="3" fillId="0" borderId="0" xfId="0" applyNumberFormat="1" applyFont="1" applyFill="1" applyBorder="1" applyAlignment="1">
      <alignment horizontal="centerContinuous"/>
    </xf>
    <xf numFmtId="0" fontId="2" fillId="0" borderId="0" xfId="0" applyNumberFormat="1" applyFont="1" applyFill="1" applyBorder="1" applyAlignment="1">
      <alignment horizontal="centerContinuous"/>
    </xf>
    <xf numFmtId="0" fontId="3" fillId="0" borderId="0" xfId="0" applyNumberFormat="1" applyFont="1" applyFill="1" applyBorder="1" applyAlignment="1">
      <alignment horizontal="centerContinuous"/>
    </xf>
    <xf numFmtId="0" fontId="2" fillId="0" borderId="0" xfId="0" applyNumberFormat="1" applyFont="1" applyFill="1" applyBorder="1" applyAlignment="1"/>
    <xf numFmtId="165" fontId="2" fillId="0" borderId="0" xfId="0" applyNumberFormat="1" applyFont="1" applyFill="1" applyBorder="1"/>
    <xf numFmtId="1" fontId="2" fillId="0" borderId="0" xfId="0" applyNumberFormat="1" applyFont="1" applyFill="1" applyBorder="1" applyAlignment="1">
      <alignment horizontal="center"/>
    </xf>
    <xf numFmtId="9" fontId="2" fillId="0" borderId="0" xfId="4" applyFont="1" applyFill="1" applyBorder="1" applyAlignment="1"/>
    <xf numFmtId="43" fontId="7" fillId="0" borderId="0" xfId="2" applyFont="1" applyFill="1" applyBorder="1"/>
    <xf numFmtId="3" fontId="7" fillId="0" borderId="0" xfId="0" applyNumberFormat="1" applyFont="1" applyFill="1" applyBorder="1"/>
    <xf numFmtId="0" fontId="2" fillId="0" borderId="0" xfId="0" applyFont="1" applyFill="1" applyBorder="1" applyAlignment="1">
      <alignment horizontal="center"/>
    </xf>
    <xf numFmtId="10" fontId="2" fillId="0" borderId="0" xfId="0" applyNumberFormat="1" applyFont="1" applyFill="1" applyBorder="1"/>
    <xf numFmtId="0" fontId="0" fillId="0" borderId="0" xfId="0" applyAlignment="1"/>
    <xf numFmtId="3" fontId="3" fillId="0" borderId="0" xfId="3" applyNumberFormat="1" applyFont="1" applyAlignment="1">
      <alignment horizontal="centerContinuous"/>
    </xf>
    <xf numFmtId="3" fontId="0" fillId="0" borderId="0" xfId="0" applyNumberFormat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49" fontId="2" fillId="0" borderId="0" xfId="0" quotePrefix="1" applyNumberFormat="1" applyFont="1" applyBorder="1" applyAlignment="1">
      <alignment horizontal="center"/>
    </xf>
    <xf numFmtId="37" fontId="2" fillId="0" borderId="0" xfId="0" applyNumberFormat="1" applyFont="1" applyFill="1" applyBorder="1" applyAlignment="1"/>
    <xf numFmtId="2" fontId="2" fillId="0" borderId="0" xfId="0" applyNumberFormat="1" applyFont="1" applyFill="1" applyBorder="1" applyAlignment="1"/>
    <xf numFmtId="37" fontId="2" fillId="0" borderId="0" xfId="0" applyNumberFormat="1" applyFont="1" applyFill="1" applyBorder="1"/>
    <xf numFmtId="1" fontId="2" fillId="0" borderId="0" xfId="0" applyNumberFormat="1" applyFont="1" applyFill="1" applyBorder="1"/>
    <xf numFmtId="2" fontId="0" fillId="0" borderId="0" xfId="0" applyNumberFormat="1"/>
    <xf numFmtId="10" fontId="0" fillId="0" borderId="0" xfId="0" applyNumberFormat="1"/>
    <xf numFmtId="4" fontId="2" fillId="0" borderId="0" xfId="0" applyNumberFormat="1" applyFont="1" applyFill="1" applyBorder="1" applyAlignment="1"/>
    <xf numFmtId="43" fontId="7" fillId="0" borderId="0" xfId="0" applyNumberFormat="1" applyFont="1" applyFill="1" applyBorder="1"/>
    <xf numFmtId="168" fontId="0" fillId="0" borderId="0" xfId="0" applyNumberFormat="1"/>
    <xf numFmtId="0" fontId="2" fillId="0" borderId="0" xfId="3" applyFont="1"/>
    <xf numFmtId="3" fontId="2" fillId="0" borderId="0" xfId="2" applyNumberFormat="1" applyFont="1"/>
    <xf numFmtId="3" fontId="2" fillId="0" borderId="0" xfId="0" applyNumberFormat="1" applyFont="1" applyFill="1" applyAlignment="1"/>
    <xf numFmtId="3" fontId="3" fillId="0" borderId="0" xfId="3" applyNumberFormat="1" applyFont="1" applyFill="1" applyBorder="1" applyAlignment="1">
      <alignment horizontal="center"/>
    </xf>
    <xf numFmtId="3" fontId="3" fillId="0" borderId="0" xfId="0" applyNumberFormat="1" applyFont="1" applyAlignment="1">
      <alignment horizontal="center"/>
    </xf>
  </cellXfs>
  <cellStyles count="9">
    <cellStyle name="Comma" xfId="2" builtinId="3"/>
    <cellStyle name="Comma 2" xfId="5" xr:uid="{00000000-0005-0000-0000-000001000000}"/>
    <cellStyle name="Currency 2" xfId="8" xr:uid="{00000000-0005-0000-0000-000002000000}"/>
    <cellStyle name="Normal" xfId="0" builtinId="0"/>
    <cellStyle name="Normal 2" xfId="1" xr:uid="{00000000-0005-0000-0000-000004000000}"/>
    <cellStyle name="Normal 2 2" xfId="3" xr:uid="{00000000-0005-0000-0000-000005000000}"/>
    <cellStyle name="Normal 3" xfId="6" xr:uid="{00000000-0005-0000-0000-000006000000}"/>
    <cellStyle name="Percent 2" xfId="4" xr:uid="{00000000-0005-0000-0000-000008000000}"/>
    <cellStyle name="Percent 3" xfId="7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B28"/>
  <sheetViews>
    <sheetView tabSelected="1" zoomScaleNormal="100" workbookViewId="0">
      <pane xSplit="2" ySplit="8" topLeftCell="C9" activePane="bottomRight" state="frozen"/>
      <selection pane="topRight" activeCell="C1" sqref="C1"/>
      <selection pane="bottomLeft" activeCell="A9" sqref="A9"/>
      <selection pane="bottomRight"/>
    </sheetView>
  </sheetViews>
  <sheetFormatPr defaultColWidth="10.6640625" defaultRowHeight="15" x14ac:dyDescent="0.2"/>
  <cols>
    <col min="1" max="1" width="9.6640625" style="30" customWidth="1"/>
    <col min="2" max="2" width="20.6640625" style="30" customWidth="1"/>
    <col min="3" max="4" width="10.6640625" style="30"/>
    <col min="5" max="8" width="10.6640625" style="30" customWidth="1"/>
    <col min="9" max="10" width="10.6640625" style="30"/>
    <col min="11" max="11" width="11.33203125" style="30" bestFit="1" customWidth="1"/>
    <col min="12" max="17" width="10.6640625" style="30"/>
    <col min="18" max="22" width="10.6640625" style="30" customWidth="1"/>
    <col min="23" max="262" width="10.6640625" style="30"/>
    <col min="263" max="263" width="9.6640625" style="38" customWidth="1"/>
    <col min="264" max="264" width="20.6640625" style="38" customWidth="1"/>
    <col min="265" max="518" width="10.6640625" style="38"/>
    <col min="519" max="519" width="9.6640625" style="38" customWidth="1"/>
    <col min="520" max="520" width="20.6640625" style="38" customWidth="1"/>
    <col min="521" max="774" width="10.6640625" style="38"/>
    <col min="775" max="775" width="9.6640625" style="38" customWidth="1"/>
    <col min="776" max="776" width="20.6640625" style="38" customWidth="1"/>
    <col min="777" max="1030" width="10.6640625" style="38"/>
    <col min="1031" max="1031" width="9.6640625" style="38" customWidth="1"/>
    <col min="1032" max="1032" width="20.6640625" style="38" customWidth="1"/>
    <col min="1033" max="1286" width="10.6640625" style="38"/>
    <col min="1287" max="1287" width="9.6640625" style="38" customWidth="1"/>
    <col min="1288" max="1288" width="20.6640625" style="38" customWidth="1"/>
    <col min="1289" max="1542" width="10.6640625" style="38"/>
    <col min="1543" max="1543" width="9.6640625" style="38" customWidth="1"/>
    <col min="1544" max="1544" width="20.6640625" style="38" customWidth="1"/>
    <col min="1545" max="1798" width="10.6640625" style="38"/>
    <col min="1799" max="1799" width="9.6640625" style="38" customWidth="1"/>
    <col min="1800" max="1800" width="20.6640625" style="38" customWidth="1"/>
    <col min="1801" max="2054" width="10.6640625" style="38"/>
    <col min="2055" max="2055" width="9.6640625" style="38" customWidth="1"/>
    <col min="2056" max="2056" width="20.6640625" style="38" customWidth="1"/>
    <col min="2057" max="2310" width="10.6640625" style="38"/>
    <col min="2311" max="2311" width="9.6640625" style="38" customWidth="1"/>
    <col min="2312" max="2312" width="20.6640625" style="38" customWidth="1"/>
    <col min="2313" max="2566" width="10.6640625" style="38"/>
    <col min="2567" max="2567" width="9.6640625" style="38" customWidth="1"/>
    <col min="2568" max="2568" width="20.6640625" style="38" customWidth="1"/>
    <col min="2569" max="2822" width="10.6640625" style="38"/>
    <col min="2823" max="2823" width="9.6640625" style="38" customWidth="1"/>
    <col min="2824" max="2824" width="20.6640625" style="38" customWidth="1"/>
    <col min="2825" max="3078" width="10.6640625" style="38"/>
    <col min="3079" max="3079" width="9.6640625" style="38" customWidth="1"/>
    <col min="3080" max="3080" width="20.6640625" style="38" customWidth="1"/>
    <col min="3081" max="3334" width="10.6640625" style="38"/>
    <col min="3335" max="3335" width="9.6640625" style="38" customWidth="1"/>
    <col min="3336" max="3336" width="20.6640625" style="38" customWidth="1"/>
    <col min="3337" max="3590" width="10.6640625" style="38"/>
    <col min="3591" max="3591" width="9.6640625" style="38" customWidth="1"/>
    <col min="3592" max="3592" width="20.6640625" style="38" customWidth="1"/>
    <col min="3593" max="3846" width="10.6640625" style="38"/>
    <col min="3847" max="3847" width="9.6640625" style="38" customWidth="1"/>
    <col min="3848" max="3848" width="20.6640625" style="38" customWidth="1"/>
    <col min="3849" max="4102" width="10.6640625" style="38"/>
    <col min="4103" max="4103" width="9.6640625" style="38" customWidth="1"/>
    <col min="4104" max="4104" width="20.6640625" style="38" customWidth="1"/>
    <col min="4105" max="4358" width="10.6640625" style="38"/>
    <col min="4359" max="4359" width="9.6640625" style="38" customWidth="1"/>
    <col min="4360" max="4360" width="20.6640625" style="38" customWidth="1"/>
    <col min="4361" max="4614" width="10.6640625" style="38"/>
    <col min="4615" max="4615" width="9.6640625" style="38" customWidth="1"/>
    <col min="4616" max="4616" width="20.6640625" style="38" customWidth="1"/>
    <col min="4617" max="4870" width="10.6640625" style="38"/>
    <col min="4871" max="4871" width="9.6640625" style="38" customWidth="1"/>
    <col min="4872" max="4872" width="20.6640625" style="38" customWidth="1"/>
    <col min="4873" max="5126" width="10.6640625" style="38"/>
    <col min="5127" max="5127" width="9.6640625" style="38" customWidth="1"/>
    <col min="5128" max="5128" width="20.6640625" style="38" customWidth="1"/>
    <col min="5129" max="5382" width="10.6640625" style="38"/>
    <col min="5383" max="5383" width="9.6640625" style="38" customWidth="1"/>
    <col min="5384" max="5384" width="20.6640625" style="38" customWidth="1"/>
    <col min="5385" max="5638" width="10.6640625" style="38"/>
    <col min="5639" max="5639" width="9.6640625" style="38" customWidth="1"/>
    <col min="5640" max="5640" width="20.6640625" style="38" customWidth="1"/>
    <col min="5641" max="5894" width="10.6640625" style="38"/>
    <col min="5895" max="5895" width="9.6640625" style="38" customWidth="1"/>
    <col min="5896" max="5896" width="20.6640625" style="38" customWidth="1"/>
    <col min="5897" max="6150" width="10.6640625" style="38"/>
    <col min="6151" max="6151" width="9.6640625" style="38" customWidth="1"/>
    <col min="6152" max="6152" width="20.6640625" style="38" customWidth="1"/>
    <col min="6153" max="6406" width="10.6640625" style="38"/>
    <col min="6407" max="6407" width="9.6640625" style="38" customWidth="1"/>
    <col min="6408" max="6408" width="20.6640625" style="38" customWidth="1"/>
    <col min="6409" max="6662" width="10.6640625" style="38"/>
    <col min="6663" max="6663" width="9.6640625" style="38" customWidth="1"/>
    <col min="6664" max="6664" width="20.6640625" style="38" customWidth="1"/>
    <col min="6665" max="6918" width="10.6640625" style="38"/>
    <col min="6919" max="6919" width="9.6640625" style="38" customWidth="1"/>
    <col min="6920" max="6920" width="20.6640625" style="38" customWidth="1"/>
    <col min="6921" max="7174" width="10.6640625" style="38"/>
    <col min="7175" max="7175" width="9.6640625" style="38" customWidth="1"/>
    <col min="7176" max="7176" width="20.6640625" style="38" customWidth="1"/>
    <col min="7177" max="7430" width="10.6640625" style="38"/>
    <col min="7431" max="7431" width="9.6640625" style="38" customWidth="1"/>
    <col min="7432" max="7432" width="20.6640625" style="38" customWidth="1"/>
    <col min="7433" max="7686" width="10.6640625" style="38"/>
    <col min="7687" max="7687" width="9.6640625" style="38" customWidth="1"/>
    <col min="7688" max="7688" width="20.6640625" style="38" customWidth="1"/>
    <col min="7689" max="7942" width="10.6640625" style="38"/>
    <col min="7943" max="7943" width="9.6640625" style="38" customWidth="1"/>
    <col min="7944" max="7944" width="20.6640625" style="38" customWidth="1"/>
    <col min="7945" max="8198" width="10.6640625" style="38"/>
    <col min="8199" max="8199" width="9.6640625" style="38" customWidth="1"/>
    <col min="8200" max="8200" width="20.6640625" style="38" customWidth="1"/>
    <col min="8201" max="8454" width="10.6640625" style="38"/>
    <col min="8455" max="8455" width="9.6640625" style="38" customWidth="1"/>
    <col min="8456" max="8456" width="20.6640625" style="38" customWidth="1"/>
    <col min="8457" max="8710" width="10.6640625" style="38"/>
    <col min="8711" max="8711" width="9.6640625" style="38" customWidth="1"/>
    <col min="8712" max="8712" width="20.6640625" style="38" customWidth="1"/>
    <col min="8713" max="8966" width="10.6640625" style="38"/>
    <col min="8967" max="8967" width="9.6640625" style="38" customWidth="1"/>
    <col min="8968" max="8968" width="20.6640625" style="38" customWidth="1"/>
    <col min="8969" max="9222" width="10.6640625" style="38"/>
    <col min="9223" max="9223" width="9.6640625" style="38" customWidth="1"/>
    <col min="9224" max="9224" width="20.6640625" style="38" customWidth="1"/>
    <col min="9225" max="9478" width="10.6640625" style="38"/>
    <col min="9479" max="9479" width="9.6640625" style="38" customWidth="1"/>
    <col min="9480" max="9480" width="20.6640625" style="38" customWidth="1"/>
    <col min="9481" max="9734" width="10.6640625" style="38"/>
    <col min="9735" max="9735" width="9.6640625" style="38" customWidth="1"/>
    <col min="9736" max="9736" width="20.6640625" style="38" customWidth="1"/>
    <col min="9737" max="9990" width="10.6640625" style="38"/>
    <col min="9991" max="9991" width="9.6640625" style="38" customWidth="1"/>
    <col min="9992" max="9992" width="20.6640625" style="38" customWidth="1"/>
    <col min="9993" max="10246" width="10.6640625" style="38"/>
    <col min="10247" max="10247" width="9.6640625" style="38" customWidth="1"/>
    <col min="10248" max="10248" width="20.6640625" style="38" customWidth="1"/>
    <col min="10249" max="10502" width="10.6640625" style="38"/>
    <col min="10503" max="10503" width="9.6640625" style="38" customWidth="1"/>
    <col min="10504" max="10504" width="20.6640625" style="38" customWidth="1"/>
    <col min="10505" max="10758" width="10.6640625" style="38"/>
    <col min="10759" max="10759" width="9.6640625" style="38" customWidth="1"/>
    <col min="10760" max="10760" width="20.6640625" style="38" customWidth="1"/>
    <col min="10761" max="11014" width="10.6640625" style="38"/>
    <col min="11015" max="11015" width="9.6640625" style="38" customWidth="1"/>
    <col min="11016" max="11016" width="20.6640625" style="38" customWidth="1"/>
    <col min="11017" max="11270" width="10.6640625" style="38"/>
    <col min="11271" max="11271" width="9.6640625" style="38" customWidth="1"/>
    <col min="11272" max="11272" width="20.6640625" style="38" customWidth="1"/>
    <col min="11273" max="11526" width="10.6640625" style="38"/>
    <col min="11527" max="11527" width="9.6640625" style="38" customWidth="1"/>
    <col min="11528" max="11528" width="20.6640625" style="38" customWidth="1"/>
    <col min="11529" max="11782" width="10.6640625" style="38"/>
    <col min="11783" max="11783" width="9.6640625" style="38" customWidth="1"/>
    <col min="11784" max="11784" width="20.6640625" style="38" customWidth="1"/>
    <col min="11785" max="12038" width="10.6640625" style="38"/>
    <col min="12039" max="12039" width="9.6640625" style="38" customWidth="1"/>
    <col min="12040" max="12040" width="20.6640625" style="38" customWidth="1"/>
    <col min="12041" max="12294" width="10.6640625" style="38"/>
    <col min="12295" max="12295" width="9.6640625" style="38" customWidth="1"/>
    <col min="12296" max="12296" width="20.6640625" style="38" customWidth="1"/>
    <col min="12297" max="12550" width="10.6640625" style="38"/>
    <col min="12551" max="12551" width="9.6640625" style="38" customWidth="1"/>
    <col min="12552" max="12552" width="20.6640625" style="38" customWidth="1"/>
    <col min="12553" max="12806" width="10.6640625" style="38"/>
    <col min="12807" max="12807" width="9.6640625" style="38" customWidth="1"/>
    <col min="12808" max="12808" width="20.6640625" style="38" customWidth="1"/>
    <col min="12809" max="13062" width="10.6640625" style="38"/>
    <col min="13063" max="13063" width="9.6640625" style="38" customWidth="1"/>
    <col min="13064" max="13064" width="20.6640625" style="38" customWidth="1"/>
    <col min="13065" max="13318" width="10.6640625" style="38"/>
    <col min="13319" max="13319" width="9.6640625" style="38" customWidth="1"/>
    <col min="13320" max="13320" width="20.6640625" style="38" customWidth="1"/>
    <col min="13321" max="13574" width="10.6640625" style="38"/>
    <col min="13575" max="13575" width="9.6640625" style="38" customWidth="1"/>
    <col min="13576" max="13576" width="20.6640625" style="38" customWidth="1"/>
    <col min="13577" max="13830" width="10.6640625" style="38"/>
    <col min="13831" max="13831" width="9.6640625" style="38" customWidth="1"/>
    <col min="13832" max="13832" width="20.6640625" style="38" customWidth="1"/>
    <col min="13833" max="14086" width="10.6640625" style="38"/>
    <col min="14087" max="14087" width="9.6640625" style="38" customWidth="1"/>
    <col min="14088" max="14088" width="20.6640625" style="38" customWidth="1"/>
    <col min="14089" max="14342" width="10.6640625" style="38"/>
    <col min="14343" max="14343" width="9.6640625" style="38" customWidth="1"/>
    <col min="14344" max="14344" width="20.6640625" style="38" customWidth="1"/>
    <col min="14345" max="14598" width="10.6640625" style="38"/>
    <col min="14599" max="14599" width="9.6640625" style="38" customWidth="1"/>
    <col min="14600" max="14600" width="20.6640625" style="38" customWidth="1"/>
    <col min="14601" max="14854" width="10.6640625" style="38"/>
    <col min="14855" max="14855" width="9.6640625" style="38" customWidth="1"/>
    <col min="14856" max="14856" width="20.6640625" style="38" customWidth="1"/>
    <col min="14857" max="15110" width="10.6640625" style="38"/>
    <col min="15111" max="15111" width="9.6640625" style="38" customWidth="1"/>
    <col min="15112" max="15112" width="20.6640625" style="38" customWidth="1"/>
    <col min="15113" max="15366" width="10.6640625" style="38"/>
    <col min="15367" max="15367" width="9.6640625" style="38" customWidth="1"/>
    <col min="15368" max="15368" width="20.6640625" style="38" customWidth="1"/>
    <col min="15369" max="15622" width="10.6640625" style="38"/>
    <col min="15623" max="15623" width="9.6640625" style="38" customWidth="1"/>
    <col min="15624" max="15624" width="20.6640625" style="38" customWidth="1"/>
    <col min="15625" max="15878" width="10.6640625" style="38"/>
    <col min="15879" max="15879" width="9.6640625" style="38" customWidth="1"/>
    <col min="15880" max="15880" width="20.6640625" style="38" customWidth="1"/>
    <col min="15881" max="16134" width="10.6640625" style="38"/>
    <col min="16135" max="16135" width="9.6640625" style="38" customWidth="1"/>
    <col min="16136" max="16136" width="20.6640625" style="38" customWidth="1"/>
    <col min="16137" max="16384" width="10.6640625" style="38"/>
  </cols>
  <sheetData>
    <row r="1" spans="1:262" x14ac:dyDescent="0.2">
      <c r="A1" s="26" t="s">
        <v>32</v>
      </c>
      <c r="B1" s="27"/>
      <c r="C1" s="28" t="s">
        <v>2</v>
      </c>
      <c r="D1" s="28"/>
      <c r="E1" s="28"/>
      <c r="F1" s="28"/>
      <c r="G1" s="28"/>
      <c r="H1" s="28"/>
      <c r="I1" s="28" t="s">
        <v>32</v>
      </c>
      <c r="J1" s="28" t="s">
        <v>2</v>
      </c>
      <c r="K1" s="28"/>
      <c r="L1" s="28"/>
      <c r="M1" s="28"/>
      <c r="N1" s="28"/>
      <c r="O1" s="28"/>
      <c r="P1" s="28" t="s">
        <v>32</v>
      </c>
      <c r="Q1" s="28" t="s">
        <v>2</v>
      </c>
      <c r="R1" s="28"/>
      <c r="S1" s="28"/>
      <c r="T1" s="28"/>
      <c r="U1" s="28"/>
      <c r="V1" s="28"/>
      <c r="W1" s="28" t="s">
        <v>32</v>
      </c>
      <c r="X1" s="28" t="s">
        <v>2</v>
      </c>
      <c r="Y1" s="29"/>
      <c r="Z1" s="29"/>
      <c r="AA1" s="29"/>
      <c r="AB1" s="29"/>
      <c r="AC1" s="29"/>
      <c r="AD1" s="29" t="s">
        <v>32</v>
      </c>
      <c r="AE1" s="29" t="s">
        <v>2</v>
      </c>
      <c r="AF1" s="29"/>
      <c r="AG1" s="29"/>
      <c r="AH1" s="29"/>
      <c r="AI1" s="29"/>
      <c r="AJ1" s="26"/>
    </row>
    <row r="2" spans="1:262" x14ac:dyDescent="0.2">
      <c r="B2" s="27"/>
      <c r="C2" s="28" t="s">
        <v>101</v>
      </c>
      <c r="D2" s="28"/>
      <c r="E2" s="28"/>
      <c r="F2" s="28"/>
      <c r="G2" s="28"/>
      <c r="H2" s="28"/>
      <c r="I2" s="28" t="s">
        <v>32</v>
      </c>
      <c r="J2" s="28" t="s">
        <v>101</v>
      </c>
      <c r="K2" s="28"/>
      <c r="L2" s="28"/>
      <c r="M2" s="28"/>
      <c r="N2" s="28"/>
      <c r="O2" s="28"/>
      <c r="P2" s="28" t="s">
        <v>32</v>
      </c>
      <c r="Q2" s="28" t="s">
        <v>101</v>
      </c>
      <c r="R2" s="28"/>
      <c r="S2" s="28"/>
      <c r="T2" s="28"/>
      <c r="U2" s="28"/>
      <c r="V2" s="28"/>
      <c r="W2" s="28" t="s">
        <v>32</v>
      </c>
      <c r="X2" s="28" t="s">
        <v>101</v>
      </c>
      <c r="Y2" s="29"/>
      <c r="Z2" s="29"/>
      <c r="AA2" s="29"/>
      <c r="AB2" s="29"/>
      <c r="AC2" s="29"/>
      <c r="AD2" s="29" t="s">
        <v>32</v>
      </c>
      <c r="AE2" s="28" t="s">
        <v>101</v>
      </c>
      <c r="AF2" s="29"/>
      <c r="AG2" s="29"/>
      <c r="AH2" s="29"/>
      <c r="AI2" s="29"/>
    </row>
    <row r="3" spans="1:262" ht="15.75" x14ac:dyDescent="0.25">
      <c r="B3" s="27"/>
      <c r="C3" s="31"/>
      <c r="D3" s="28"/>
      <c r="E3" s="28"/>
      <c r="F3" s="28"/>
      <c r="G3" s="28"/>
      <c r="H3" s="28"/>
      <c r="I3" s="28" t="s">
        <v>32</v>
      </c>
      <c r="J3" s="31"/>
      <c r="K3" s="28"/>
      <c r="L3" s="28"/>
      <c r="M3" s="28"/>
      <c r="N3" s="28"/>
      <c r="O3" s="28"/>
      <c r="P3" s="28" t="s">
        <v>32</v>
      </c>
      <c r="Q3" s="81" t="s">
        <v>102</v>
      </c>
      <c r="R3" s="81"/>
      <c r="S3" s="81"/>
      <c r="T3" s="81"/>
      <c r="U3" s="81"/>
      <c r="V3" s="81"/>
      <c r="W3" s="28" t="s">
        <v>32</v>
      </c>
      <c r="X3" s="81" t="s">
        <v>102</v>
      </c>
      <c r="Y3" s="81"/>
      <c r="Z3" s="81"/>
      <c r="AA3" s="81"/>
      <c r="AB3" s="81"/>
      <c r="AC3" s="81"/>
      <c r="AD3" s="31" t="s">
        <v>32</v>
      </c>
      <c r="AE3" s="61" t="s">
        <v>102</v>
      </c>
      <c r="AF3" s="28"/>
      <c r="AG3" s="28"/>
      <c r="AH3" s="28"/>
      <c r="AI3" s="28"/>
    </row>
    <row r="4" spans="1:262" ht="15.75" x14ac:dyDescent="0.25">
      <c r="A4" s="29"/>
      <c r="B4" s="29" t="s">
        <v>32</v>
      </c>
      <c r="C4" s="81" t="s">
        <v>102</v>
      </c>
      <c r="D4" s="81"/>
      <c r="E4" s="81"/>
      <c r="F4" s="81"/>
      <c r="G4" s="81"/>
      <c r="H4" s="81"/>
      <c r="I4" s="28" t="s">
        <v>32</v>
      </c>
      <c r="J4" s="81" t="s">
        <v>100</v>
      </c>
      <c r="K4" s="81"/>
      <c r="L4" s="81"/>
      <c r="M4" s="81"/>
      <c r="N4" s="81"/>
      <c r="O4" s="81"/>
      <c r="P4" s="28" t="s">
        <v>32</v>
      </c>
      <c r="Q4" s="61" t="s">
        <v>103</v>
      </c>
      <c r="R4" s="28"/>
      <c r="S4" s="28"/>
      <c r="T4" s="28"/>
      <c r="U4" s="28"/>
      <c r="V4" s="28"/>
      <c r="W4" s="28" t="s">
        <v>32</v>
      </c>
      <c r="X4" s="61" t="s">
        <v>104</v>
      </c>
      <c r="Y4" s="29"/>
      <c r="Z4" s="29"/>
      <c r="AA4" s="29"/>
      <c r="AB4" s="29"/>
      <c r="AC4" s="29"/>
      <c r="AD4" s="29" t="s">
        <v>32</v>
      </c>
      <c r="AE4" s="61" t="s">
        <v>53</v>
      </c>
      <c r="AF4" s="29"/>
      <c r="AG4" s="29"/>
      <c r="AH4" s="29"/>
      <c r="AI4" s="29"/>
    </row>
    <row r="5" spans="1:262" x14ac:dyDescent="0.2">
      <c r="C5" s="28" t="s">
        <v>25</v>
      </c>
      <c r="D5" s="28"/>
      <c r="E5" s="28"/>
      <c r="F5" s="28"/>
      <c r="G5" s="28"/>
      <c r="H5" s="28"/>
      <c r="I5" s="28" t="s">
        <v>32</v>
      </c>
      <c r="J5" s="28" t="s">
        <v>25</v>
      </c>
      <c r="K5" s="28"/>
      <c r="L5" s="28"/>
      <c r="M5" s="28"/>
      <c r="N5" s="28"/>
      <c r="O5" s="28"/>
      <c r="P5" s="28" t="s">
        <v>32</v>
      </c>
      <c r="Q5" s="28" t="s">
        <v>25</v>
      </c>
      <c r="R5" s="28"/>
      <c r="S5" s="28"/>
      <c r="T5" s="28"/>
      <c r="U5" s="28"/>
      <c r="V5" s="28"/>
      <c r="W5" s="28" t="s">
        <v>32</v>
      </c>
      <c r="X5" s="28"/>
      <c r="Y5" s="29"/>
      <c r="Z5" s="29"/>
      <c r="AA5" s="29"/>
      <c r="AB5" s="29"/>
      <c r="AC5" s="29"/>
      <c r="AD5" s="30" t="s">
        <v>32</v>
      </c>
      <c r="AE5" s="60"/>
      <c r="AF5" s="60"/>
      <c r="AG5" s="60"/>
      <c r="AH5" s="60"/>
      <c r="AI5" s="60"/>
      <c r="AJ5" s="30" t="s">
        <v>32</v>
      </c>
      <c r="AK5" s="60"/>
      <c r="AL5" s="60"/>
      <c r="AM5" s="60"/>
      <c r="AN5" s="60"/>
    </row>
    <row r="6" spans="1:262" x14ac:dyDescent="0.2">
      <c r="I6" s="30" t="s">
        <v>32</v>
      </c>
      <c r="P6" s="30" t="s">
        <v>32</v>
      </c>
      <c r="Q6" s="63"/>
      <c r="R6" s="63"/>
      <c r="S6" s="64"/>
      <c r="T6" s="64"/>
      <c r="U6" s="64"/>
      <c r="V6" s="64"/>
      <c r="W6" s="58"/>
      <c r="X6" s="63"/>
      <c r="Y6" s="29"/>
      <c r="Z6" s="29"/>
      <c r="AA6" s="29"/>
      <c r="AB6" s="29"/>
      <c r="AC6" s="29"/>
      <c r="AD6" s="30" t="s">
        <v>32</v>
      </c>
      <c r="AE6" s="60"/>
      <c r="AF6" s="60"/>
      <c r="AG6" s="60"/>
      <c r="AH6" s="60"/>
      <c r="AI6" s="60"/>
    </row>
    <row r="7" spans="1:262" ht="15.75" x14ac:dyDescent="0.25">
      <c r="C7" s="32" t="s">
        <v>94</v>
      </c>
      <c r="D7" s="32" t="s">
        <v>95</v>
      </c>
      <c r="E7" s="32" t="s">
        <v>96</v>
      </c>
      <c r="F7" s="32" t="s">
        <v>97</v>
      </c>
      <c r="G7" s="32" t="s">
        <v>98</v>
      </c>
      <c r="H7" s="32" t="s">
        <v>99</v>
      </c>
      <c r="I7" s="32"/>
      <c r="J7" s="32" t="s">
        <v>94</v>
      </c>
      <c r="K7" s="32" t="s">
        <v>95</v>
      </c>
      <c r="L7" s="32" t="s">
        <v>96</v>
      </c>
      <c r="M7" s="32" t="s">
        <v>97</v>
      </c>
      <c r="N7" s="32" t="s">
        <v>98</v>
      </c>
      <c r="O7" s="32" t="s">
        <v>99</v>
      </c>
      <c r="P7" s="32"/>
      <c r="Q7" s="32" t="s">
        <v>94</v>
      </c>
      <c r="R7" s="32" t="s">
        <v>95</v>
      </c>
      <c r="S7" s="32" t="s">
        <v>96</v>
      </c>
      <c r="T7" s="32" t="s">
        <v>97</v>
      </c>
      <c r="U7" s="32" t="s">
        <v>98</v>
      </c>
      <c r="V7" s="32" t="s">
        <v>99</v>
      </c>
      <c r="W7" s="32"/>
      <c r="X7" s="32" t="s">
        <v>94</v>
      </c>
      <c r="Y7" s="32" t="s">
        <v>95</v>
      </c>
      <c r="Z7" s="32" t="s">
        <v>96</v>
      </c>
      <c r="AA7" s="32" t="s">
        <v>97</v>
      </c>
      <c r="AB7" s="32" t="s">
        <v>98</v>
      </c>
      <c r="AC7" s="32" t="s">
        <v>99</v>
      </c>
      <c r="AD7" s="32"/>
      <c r="AE7" s="32" t="s">
        <v>95</v>
      </c>
      <c r="AF7" s="32" t="s">
        <v>96</v>
      </c>
      <c r="AG7" s="32" t="s">
        <v>97</v>
      </c>
      <c r="AH7" s="32" t="s">
        <v>98</v>
      </c>
      <c r="AI7" s="32" t="s">
        <v>99</v>
      </c>
    </row>
    <row r="8" spans="1:262" x14ac:dyDescent="0.2"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</row>
    <row r="9" spans="1:262" x14ac:dyDescent="0.2"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</row>
    <row r="10" spans="1:262" x14ac:dyDescent="0.2">
      <c r="A10" s="30" t="s">
        <v>43</v>
      </c>
      <c r="C10" s="1">
        <v>69053.467000000004</v>
      </c>
      <c r="D10" s="1">
        <v>84378.447999999989</v>
      </c>
      <c r="E10" s="1">
        <v>105768.25900000001</v>
      </c>
      <c r="F10" s="1">
        <v>122927.031</v>
      </c>
      <c r="G10" s="1">
        <v>129215.511</v>
      </c>
      <c r="H10" s="1">
        <v>135482.90900000001</v>
      </c>
      <c r="I10" s="1"/>
      <c r="J10" s="1">
        <v>69053.467000000004</v>
      </c>
      <c r="K10" s="1">
        <v>85267.324999999997</v>
      </c>
      <c r="L10" s="1">
        <v>106141.095</v>
      </c>
      <c r="M10" s="1">
        <v>123015.802</v>
      </c>
      <c r="N10" s="1">
        <v>128865.141</v>
      </c>
      <c r="O10" s="1">
        <v>134708.81200000001</v>
      </c>
      <c r="P10" s="1"/>
      <c r="Q10" s="1">
        <f t="shared" ref="Q10:Q14" si="0">C10-J10</f>
        <v>0</v>
      </c>
      <c r="R10" s="1">
        <f t="shared" ref="R10:R14" si="1">D10-K10</f>
        <v>-888.87700000000768</v>
      </c>
      <c r="S10" s="1">
        <f t="shared" ref="S10:S14" si="2">E10-L10</f>
        <v>-372.83599999999569</v>
      </c>
      <c r="T10" s="1">
        <f t="shared" ref="T10:T14" si="3">F10-M10</f>
        <v>-88.770999999993364</v>
      </c>
      <c r="U10" s="1">
        <f t="shared" ref="U10:U14" si="4">G10-N10</f>
        <v>350.36999999999534</v>
      </c>
      <c r="V10" s="1">
        <f t="shared" ref="V10:V14" si="5">H10-O10</f>
        <v>774.09700000000885</v>
      </c>
      <c r="W10" s="1"/>
      <c r="X10" s="35">
        <f>C10/J10-1</f>
        <v>0</v>
      </c>
      <c r="Y10" s="35">
        <f t="shared" ref="Y10:AA10" si="6">D10/K10-1</f>
        <v>-1.0424591131479866E-2</v>
      </c>
      <c r="Z10" s="35">
        <f t="shared" si="6"/>
        <v>-3.5126451258110647E-3</v>
      </c>
      <c r="AA10" s="35">
        <f t="shared" si="6"/>
        <v>-7.2162273916642761E-4</v>
      </c>
      <c r="AB10" s="35">
        <f t="shared" ref="AB10" si="7">G10/N10-1</f>
        <v>2.7188888886560125E-3</v>
      </c>
      <c r="AC10" s="35">
        <f t="shared" ref="AC10" si="8">H10/O10-1</f>
        <v>5.7464466392889157E-3</v>
      </c>
      <c r="AD10" s="35"/>
      <c r="AE10" s="35">
        <f>D10/C10-1</f>
        <v>0.22192920451046994</v>
      </c>
      <c r="AF10" s="35">
        <f t="shared" ref="AF10:AI10" si="9">E10/D10-1</f>
        <v>0.25349851184748062</v>
      </c>
      <c r="AG10" s="35">
        <f t="shared" si="9"/>
        <v>0.16222988032732966</v>
      </c>
      <c r="AH10" s="35">
        <f t="shared" si="9"/>
        <v>5.1156201763304487E-2</v>
      </c>
      <c r="AI10" s="35">
        <f t="shared" si="9"/>
        <v>4.8503449403996202E-2</v>
      </c>
      <c r="AJ10" s="35"/>
    </row>
    <row r="11" spans="1:262" s="78" customFormat="1" x14ac:dyDescent="0.2">
      <c r="A11" s="30" t="s">
        <v>81</v>
      </c>
      <c r="B11" s="30"/>
      <c r="C11" s="1">
        <v>74.040999999999997</v>
      </c>
      <c r="D11" s="1">
        <v>75</v>
      </c>
      <c r="E11" s="1">
        <v>75</v>
      </c>
      <c r="F11" s="1">
        <v>75</v>
      </c>
      <c r="G11" s="1">
        <v>75</v>
      </c>
      <c r="H11" s="1">
        <v>75</v>
      </c>
      <c r="I11" s="1"/>
      <c r="J11" s="1">
        <v>74.040999999999997</v>
      </c>
      <c r="K11" s="1">
        <v>75</v>
      </c>
      <c r="L11" s="1">
        <v>75</v>
      </c>
      <c r="M11" s="1">
        <v>75</v>
      </c>
      <c r="N11" s="1">
        <v>75</v>
      </c>
      <c r="O11" s="1">
        <v>75</v>
      </c>
      <c r="P11" s="1"/>
      <c r="Q11" s="1">
        <f t="shared" si="0"/>
        <v>0</v>
      </c>
      <c r="R11" s="1">
        <f t="shared" si="1"/>
        <v>0</v>
      </c>
      <c r="S11" s="1">
        <f t="shared" si="2"/>
        <v>0</v>
      </c>
      <c r="T11" s="1">
        <f t="shared" si="3"/>
        <v>0</v>
      </c>
      <c r="U11" s="1">
        <f t="shared" si="4"/>
        <v>0</v>
      </c>
      <c r="V11" s="1">
        <f t="shared" si="5"/>
        <v>0</v>
      </c>
      <c r="W11" s="1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30"/>
      <c r="BY11" s="30"/>
      <c r="BZ11" s="30"/>
      <c r="CA11" s="30"/>
      <c r="CB11" s="30"/>
      <c r="CC11" s="30"/>
      <c r="CD11" s="30"/>
      <c r="CE11" s="30"/>
      <c r="CF11" s="30"/>
      <c r="CG11" s="30"/>
      <c r="CH11" s="30"/>
      <c r="CI11" s="30"/>
      <c r="CJ11" s="30"/>
      <c r="CK11" s="30"/>
      <c r="CL11" s="30"/>
      <c r="CM11" s="30"/>
      <c r="CN11" s="30"/>
      <c r="CO11" s="30"/>
      <c r="CP11" s="30"/>
      <c r="CQ11" s="30"/>
      <c r="CR11" s="30"/>
      <c r="CS11" s="30"/>
      <c r="CT11" s="30"/>
      <c r="CU11" s="30"/>
      <c r="CV11" s="30"/>
      <c r="CW11" s="30"/>
      <c r="CX11" s="30"/>
      <c r="CY11" s="30"/>
      <c r="CZ11" s="30"/>
      <c r="DA11" s="30"/>
      <c r="DB11" s="30"/>
      <c r="DC11" s="30"/>
      <c r="DD11" s="30"/>
      <c r="DE11" s="30"/>
      <c r="DF11" s="30"/>
      <c r="DG11" s="30"/>
      <c r="DH11" s="30"/>
      <c r="DI11" s="30"/>
      <c r="DJ11" s="30"/>
      <c r="DK11" s="30"/>
      <c r="DL11" s="30"/>
      <c r="DM11" s="30"/>
      <c r="DN11" s="30"/>
      <c r="DO11" s="30"/>
      <c r="DP11" s="30"/>
      <c r="DQ11" s="30"/>
      <c r="DR11" s="30"/>
      <c r="DS11" s="30"/>
      <c r="DT11" s="30"/>
      <c r="DU11" s="30"/>
      <c r="DV11" s="30"/>
      <c r="DW11" s="30"/>
      <c r="DX11" s="30"/>
      <c r="DY11" s="30"/>
      <c r="DZ11" s="30"/>
      <c r="EA11" s="30"/>
      <c r="EB11" s="30"/>
      <c r="EC11" s="30"/>
      <c r="ED11" s="30"/>
      <c r="EE11" s="30"/>
      <c r="EF11" s="30"/>
      <c r="EG11" s="30"/>
      <c r="EH11" s="30"/>
      <c r="EI11" s="30"/>
      <c r="EJ11" s="30"/>
      <c r="EK11" s="30"/>
      <c r="EL11" s="30"/>
      <c r="EM11" s="30"/>
      <c r="EN11" s="30"/>
      <c r="EO11" s="30"/>
      <c r="EP11" s="30"/>
      <c r="EQ11" s="30"/>
      <c r="ER11" s="30"/>
      <c r="ES11" s="30"/>
      <c r="ET11" s="30"/>
      <c r="EU11" s="30"/>
      <c r="EV11" s="30"/>
      <c r="EW11" s="30"/>
      <c r="EX11" s="30"/>
      <c r="EY11" s="30"/>
      <c r="EZ11" s="30"/>
      <c r="FA11" s="30"/>
      <c r="FB11" s="30"/>
      <c r="FC11" s="30"/>
      <c r="FD11" s="30"/>
      <c r="FE11" s="30"/>
      <c r="FF11" s="30"/>
      <c r="FG11" s="30"/>
      <c r="FH11" s="30"/>
      <c r="FI11" s="30"/>
      <c r="FJ11" s="30"/>
      <c r="FK11" s="30"/>
      <c r="FL11" s="30"/>
      <c r="FM11" s="30"/>
      <c r="FN11" s="30"/>
      <c r="FO11" s="30"/>
      <c r="FP11" s="30"/>
      <c r="FQ11" s="30"/>
      <c r="FR11" s="30"/>
      <c r="FS11" s="30"/>
      <c r="FT11" s="30"/>
      <c r="FU11" s="30"/>
      <c r="FV11" s="30"/>
      <c r="FW11" s="30"/>
      <c r="FX11" s="30"/>
      <c r="FY11" s="30"/>
      <c r="FZ11" s="30"/>
      <c r="GA11" s="30"/>
      <c r="GB11" s="30"/>
      <c r="GC11" s="30"/>
      <c r="GD11" s="30"/>
      <c r="GE11" s="30"/>
      <c r="GF11" s="30"/>
      <c r="GG11" s="30"/>
      <c r="GH11" s="30"/>
      <c r="GI11" s="30"/>
      <c r="GJ11" s="30"/>
      <c r="GK11" s="30"/>
      <c r="GL11" s="30"/>
      <c r="GM11" s="30"/>
      <c r="GN11" s="30"/>
      <c r="GO11" s="30"/>
      <c r="GP11" s="30"/>
      <c r="GQ11" s="30"/>
      <c r="GR11" s="30"/>
      <c r="GS11" s="30"/>
      <c r="GT11" s="30"/>
      <c r="GU11" s="30"/>
      <c r="GV11" s="30"/>
      <c r="GW11" s="30"/>
      <c r="GX11" s="30"/>
      <c r="GY11" s="30"/>
      <c r="GZ11" s="30"/>
      <c r="HA11" s="30"/>
      <c r="HB11" s="30"/>
      <c r="HC11" s="30"/>
      <c r="HD11" s="30"/>
      <c r="HE11" s="30"/>
      <c r="HF11" s="30"/>
      <c r="HG11" s="30"/>
      <c r="HH11" s="30"/>
      <c r="HI11" s="30"/>
      <c r="HJ11" s="30"/>
      <c r="HK11" s="30"/>
      <c r="HL11" s="30"/>
      <c r="HM11" s="30"/>
      <c r="HN11" s="30"/>
      <c r="HO11" s="30"/>
      <c r="HP11" s="30"/>
      <c r="HQ11" s="30"/>
      <c r="HR11" s="30"/>
      <c r="HS11" s="30"/>
      <c r="HT11" s="30"/>
      <c r="HU11" s="30"/>
      <c r="HV11" s="30"/>
      <c r="HW11" s="30"/>
      <c r="HX11" s="30"/>
      <c r="HY11" s="30"/>
      <c r="HZ11" s="30"/>
      <c r="IA11" s="30"/>
      <c r="IB11" s="30"/>
      <c r="IC11" s="30"/>
      <c r="ID11" s="30"/>
      <c r="IE11" s="30"/>
      <c r="IF11" s="30"/>
      <c r="IG11" s="30"/>
      <c r="IH11" s="30"/>
      <c r="II11" s="30"/>
      <c r="IJ11" s="30"/>
      <c r="IK11" s="30"/>
      <c r="IL11" s="30"/>
      <c r="IM11" s="30"/>
      <c r="IN11" s="30"/>
      <c r="IO11" s="30"/>
      <c r="IP11" s="30"/>
      <c r="IQ11" s="30"/>
      <c r="IR11" s="30"/>
      <c r="IS11" s="30"/>
      <c r="IT11" s="30"/>
      <c r="IU11" s="30"/>
      <c r="IV11" s="30"/>
      <c r="IW11" s="30"/>
      <c r="IX11" s="30"/>
      <c r="IY11" s="30"/>
      <c r="IZ11" s="30"/>
      <c r="JA11" s="30"/>
      <c r="JB11" s="30"/>
    </row>
    <row r="12" spans="1:262" s="78" customFormat="1" x14ac:dyDescent="0.2">
      <c r="A12" s="30" t="s">
        <v>82</v>
      </c>
      <c r="B12" s="30"/>
      <c r="C12" s="1">
        <v>500.04291999999998</v>
      </c>
      <c r="D12" s="1">
        <v>500</v>
      </c>
      <c r="E12" s="1">
        <v>500</v>
      </c>
      <c r="F12" s="1">
        <v>500</v>
      </c>
      <c r="G12" s="1">
        <v>500</v>
      </c>
      <c r="H12" s="1">
        <v>500</v>
      </c>
      <c r="I12" s="1"/>
      <c r="J12" s="1">
        <v>500.04291999999998</v>
      </c>
      <c r="K12" s="1">
        <v>500</v>
      </c>
      <c r="L12" s="1">
        <v>500</v>
      </c>
      <c r="M12" s="1">
        <v>500</v>
      </c>
      <c r="N12" s="1">
        <v>500</v>
      </c>
      <c r="O12" s="1">
        <v>500</v>
      </c>
      <c r="P12" s="1"/>
      <c r="Q12" s="1">
        <f t="shared" si="0"/>
        <v>0</v>
      </c>
      <c r="R12" s="1">
        <f t="shared" si="1"/>
        <v>0</v>
      </c>
      <c r="S12" s="1">
        <f t="shared" si="2"/>
        <v>0</v>
      </c>
      <c r="T12" s="1">
        <f t="shared" si="3"/>
        <v>0</v>
      </c>
      <c r="U12" s="1">
        <f t="shared" si="4"/>
        <v>0</v>
      </c>
      <c r="V12" s="1">
        <f t="shared" si="5"/>
        <v>0</v>
      </c>
      <c r="W12" s="1"/>
      <c r="X12" s="35">
        <f t="shared" ref="X12" si="10">C12/J12-1</f>
        <v>0</v>
      </c>
      <c r="Y12" s="35">
        <f t="shared" ref="Y12:Y14" si="11">D12/K12-1</f>
        <v>0</v>
      </c>
      <c r="Z12" s="35">
        <f t="shared" ref="Z12:Z14" si="12">E12/L12-1</f>
        <v>0</v>
      </c>
      <c r="AA12" s="35">
        <f t="shared" ref="AA12:AA14" si="13">F12/M12-1</f>
        <v>0</v>
      </c>
      <c r="AB12" s="35">
        <f t="shared" ref="AB12:AB14" si="14">G12/N12-1</f>
        <v>0</v>
      </c>
      <c r="AC12" s="35">
        <f t="shared" ref="AC12:AC14" si="15">H12/O12-1</f>
        <v>0</v>
      </c>
      <c r="AD12" s="35"/>
      <c r="AE12" s="35"/>
      <c r="AF12" s="35"/>
      <c r="AG12" s="35"/>
      <c r="AH12" s="35"/>
      <c r="AI12" s="35"/>
      <c r="AJ12" s="35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  <c r="CF12" s="30"/>
      <c r="CG12" s="30"/>
      <c r="CH12" s="30"/>
      <c r="CI12" s="30"/>
      <c r="CJ12" s="30"/>
      <c r="CK12" s="30"/>
      <c r="CL12" s="30"/>
      <c r="CM12" s="30"/>
      <c r="CN12" s="30"/>
      <c r="CO12" s="30"/>
      <c r="CP12" s="30"/>
      <c r="CQ12" s="30"/>
      <c r="CR12" s="30"/>
      <c r="CS12" s="30"/>
      <c r="CT12" s="30"/>
      <c r="CU12" s="30"/>
      <c r="CV12" s="30"/>
      <c r="CW12" s="30"/>
      <c r="CX12" s="30"/>
      <c r="CY12" s="30"/>
      <c r="CZ12" s="30"/>
      <c r="DA12" s="30"/>
      <c r="DB12" s="30"/>
      <c r="DC12" s="30"/>
      <c r="DD12" s="30"/>
      <c r="DE12" s="30"/>
      <c r="DF12" s="30"/>
      <c r="DG12" s="30"/>
      <c r="DH12" s="30"/>
      <c r="DI12" s="30"/>
      <c r="DJ12" s="30"/>
      <c r="DK12" s="30"/>
      <c r="DL12" s="30"/>
      <c r="DM12" s="30"/>
      <c r="DN12" s="30"/>
      <c r="DO12" s="30"/>
      <c r="DP12" s="30"/>
      <c r="DQ12" s="30"/>
      <c r="DR12" s="30"/>
      <c r="DS12" s="30"/>
      <c r="DT12" s="30"/>
      <c r="DU12" s="30"/>
      <c r="DV12" s="30"/>
      <c r="DW12" s="30"/>
      <c r="DX12" s="30"/>
      <c r="DY12" s="30"/>
      <c r="DZ12" s="30"/>
      <c r="EA12" s="30"/>
      <c r="EB12" s="30"/>
      <c r="EC12" s="30"/>
      <c r="ED12" s="30"/>
      <c r="EE12" s="30"/>
      <c r="EF12" s="30"/>
      <c r="EG12" s="30"/>
      <c r="EH12" s="30"/>
      <c r="EI12" s="30"/>
      <c r="EJ12" s="30"/>
      <c r="EK12" s="30"/>
      <c r="EL12" s="30"/>
      <c r="EM12" s="30"/>
      <c r="EN12" s="30"/>
      <c r="EO12" s="30"/>
      <c r="EP12" s="30"/>
      <c r="EQ12" s="30"/>
      <c r="ER12" s="30"/>
      <c r="ES12" s="30"/>
      <c r="ET12" s="30"/>
      <c r="EU12" s="30"/>
      <c r="EV12" s="30"/>
      <c r="EW12" s="30"/>
      <c r="EX12" s="30"/>
      <c r="EY12" s="30"/>
      <c r="EZ12" s="30"/>
      <c r="FA12" s="30"/>
      <c r="FB12" s="30"/>
      <c r="FC12" s="30"/>
      <c r="FD12" s="30"/>
      <c r="FE12" s="30"/>
      <c r="FF12" s="30"/>
      <c r="FG12" s="30"/>
      <c r="FH12" s="30"/>
      <c r="FI12" s="30"/>
      <c r="FJ12" s="30"/>
      <c r="FK12" s="30"/>
      <c r="FL12" s="30"/>
      <c r="FM12" s="30"/>
      <c r="FN12" s="30"/>
      <c r="FO12" s="30"/>
      <c r="FP12" s="30"/>
      <c r="FQ12" s="30"/>
      <c r="FR12" s="30"/>
      <c r="FS12" s="30"/>
      <c r="FT12" s="30"/>
      <c r="FU12" s="30"/>
      <c r="FV12" s="30"/>
      <c r="FW12" s="30"/>
      <c r="FX12" s="30"/>
      <c r="FY12" s="30"/>
      <c r="FZ12" s="30"/>
      <c r="GA12" s="30"/>
      <c r="GB12" s="30"/>
      <c r="GC12" s="30"/>
      <c r="GD12" s="30"/>
      <c r="GE12" s="30"/>
      <c r="GF12" s="30"/>
      <c r="GG12" s="30"/>
      <c r="GH12" s="30"/>
      <c r="GI12" s="30"/>
      <c r="GJ12" s="30"/>
      <c r="GK12" s="30"/>
      <c r="GL12" s="30"/>
      <c r="GM12" s="30"/>
      <c r="GN12" s="30"/>
      <c r="GO12" s="30"/>
      <c r="GP12" s="30"/>
      <c r="GQ12" s="30"/>
      <c r="GR12" s="30"/>
      <c r="GS12" s="30"/>
      <c r="GT12" s="30"/>
      <c r="GU12" s="30"/>
      <c r="GV12" s="30"/>
      <c r="GW12" s="30"/>
      <c r="GX12" s="30"/>
      <c r="GY12" s="30"/>
      <c r="GZ12" s="30"/>
      <c r="HA12" s="30"/>
      <c r="HB12" s="30"/>
      <c r="HC12" s="30"/>
      <c r="HD12" s="30"/>
      <c r="HE12" s="30"/>
      <c r="HF12" s="30"/>
      <c r="HG12" s="30"/>
      <c r="HH12" s="30"/>
      <c r="HI12" s="30"/>
      <c r="HJ12" s="30"/>
      <c r="HK12" s="30"/>
      <c r="HL12" s="30"/>
      <c r="HM12" s="30"/>
      <c r="HN12" s="30"/>
      <c r="HO12" s="30"/>
      <c r="HP12" s="30"/>
      <c r="HQ12" s="30"/>
      <c r="HR12" s="30"/>
      <c r="HS12" s="30"/>
      <c r="HT12" s="30"/>
      <c r="HU12" s="30"/>
      <c r="HV12" s="30"/>
      <c r="HW12" s="30"/>
      <c r="HX12" s="30"/>
      <c r="HY12" s="30"/>
      <c r="HZ12" s="30"/>
      <c r="IA12" s="30"/>
      <c r="IB12" s="30"/>
      <c r="IC12" s="30"/>
      <c r="ID12" s="30"/>
      <c r="IE12" s="30"/>
      <c r="IF12" s="30"/>
      <c r="IG12" s="30"/>
      <c r="IH12" s="30"/>
      <c r="II12" s="30"/>
      <c r="IJ12" s="30"/>
      <c r="IK12" s="30"/>
      <c r="IL12" s="30"/>
      <c r="IM12" s="30"/>
      <c r="IN12" s="30"/>
      <c r="IO12" s="30"/>
      <c r="IP12" s="30"/>
      <c r="IQ12" s="30"/>
      <c r="IR12" s="30"/>
      <c r="IS12" s="30"/>
      <c r="IT12" s="30"/>
      <c r="IU12" s="30"/>
      <c r="IV12" s="30"/>
      <c r="IW12" s="30"/>
      <c r="IX12" s="30"/>
      <c r="IY12" s="30"/>
      <c r="IZ12" s="30"/>
      <c r="JA12" s="30"/>
      <c r="JB12" s="30"/>
    </row>
    <row r="13" spans="1:262" x14ac:dyDescent="0.2">
      <c r="A13" s="30" t="s">
        <v>44</v>
      </c>
      <c r="C13" s="1">
        <v>-3090</v>
      </c>
      <c r="D13" s="1">
        <v>-2900</v>
      </c>
      <c r="E13" s="1">
        <v>-3071</v>
      </c>
      <c r="F13" s="1">
        <v>-2998</v>
      </c>
      <c r="G13" s="1">
        <v>-2798</v>
      </c>
      <c r="H13" s="1">
        <v>-2565</v>
      </c>
      <c r="I13" s="1"/>
      <c r="J13" s="1">
        <v>-3090</v>
      </c>
      <c r="K13" s="1">
        <v>-3076</v>
      </c>
      <c r="L13" s="1">
        <v>-3161</v>
      </c>
      <c r="M13" s="1">
        <v>-3177</v>
      </c>
      <c r="N13" s="1">
        <v>-3130</v>
      </c>
      <c r="O13" s="1">
        <v>-3070</v>
      </c>
      <c r="P13" s="1"/>
      <c r="Q13" s="1">
        <f t="shared" si="0"/>
        <v>0</v>
      </c>
      <c r="R13" s="1">
        <f t="shared" si="1"/>
        <v>176</v>
      </c>
      <c r="S13" s="1">
        <f t="shared" si="2"/>
        <v>90</v>
      </c>
      <c r="T13" s="1">
        <f t="shared" si="3"/>
        <v>179</v>
      </c>
      <c r="U13" s="1">
        <f t="shared" si="4"/>
        <v>332</v>
      </c>
      <c r="V13" s="1">
        <f t="shared" si="5"/>
        <v>505</v>
      </c>
      <c r="W13" s="1"/>
      <c r="X13" s="35">
        <f t="shared" ref="X13:X14" si="16">C13/J13-1</f>
        <v>0</v>
      </c>
      <c r="Y13" s="35">
        <f t="shared" si="11"/>
        <v>-5.7217165149544891E-2</v>
      </c>
      <c r="Z13" s="35">
        <f t="shared" si="12"/>
        <v>-2.8472002530844698E-2</v>
      </c>
      <c r="AA13" s="35">
        <f t="shared" si="13"/>
        <v>-5.6342461441611591E-2</v>
      </c>
      <c r="AB13" s="35">
        <f t="shared" si="14"/>
        <v>-0.10607028753993608</v>
      </c>
      <c r="AC13" s="35">
        <f t="shared" si="15"/>
        <v>-0.16449511400651462</v>
      </c>
      <c r="AD13" s="35"/>
      <c r="AE13" s="35"/>
      <c r="AF13" s="35"/>
      <c r="AG13" s="35"/>
      <c r="AH13" s="35"/>
      <c r="AI13" s="35"/>
      <c r="AJ13" s="35"/>
    </row>
    <row r="14" spans="1:262" x14ac:dyDescent="0.2">
      <c r="A14" s="30" t="s">
        <v>45</v>
      </c>
      <c r="C14" s="1">
        <v>66537.550920000009</v>
      </c>
      <c r="D14" s="1">
        <v>82053.447999999989</v>
      </c>
      <c r="E14" s="1">
        <v>103272.25900000001</v>
      </c>
      <c r="F14" s="1">
        <v>120504.031</v>
      </c>
      <c r="G14" s="1">
        <v>126992.511</v>
      </c>
      <c r="H14" s="1">
        <v>133492.90900000001</v>
      </c>
      <c r="I14" s="1"/>
      <c r="J14" s="1">
        <v>66537.550920000009</v>
      </c>
      <c r="K14" s="1">
        <v>82766.324999999997</v>
      </c>
      <c r="L14" s="1">
        <v>103555.095</v>
      </c>
      <c r="M14" s="1">
        <v>120413.802</v>
      </c>
      <c r="N14" s="1">
        <v>126310.141</v>
      </c>
      <c r="O14" s="1">
        <v>132213.81200000001</v>
      </c>
      <c r="P14" s="1"/>
      <c r="Q14" s="1">
        <f t="shared" si="0"/>
        <v>0</v>
      </c>
      <c r="R14" s="1">
        <f t="shared" si="1"/>
        <v>-712.87700000000768</v>
      </c>
      <c r="S14" s="1">
        <f t="shared" si="2"/>
        <v>-282.83599999999569</v>
      </c>
      <c r="T14" s="1">
        <f t="shared" si="3"/>
        <v>90.229000000006636</v>
      </c>
      <c r="U14" s="1">
        <f t="shared" si="4"/>
        <v>682.36999999999534</v>
      </c>
      <c r="V14" s="1">
        <f t="shared" si="5"/>
        <v>1279.0970000000088</v>
      </c>
      <c r="W14" s="1"/>
      <c r="X14" s="35">
        <f t="shared" si="16"/>
        <v>0</v>
      </c>
      <c r="Y14" s="35">
        <f t="shared" si="11"/>
        <v>-8.6131285882272701E-3</v>
      </c>
      <c r="Z14" s="35">
        <f t="shared" si="12"/>
        <v>-2.7312610741170307E-3</v>
      </c>
      <c r="AA14" s="35">
        <f t="shared" si="13"/>
        <v>7.4932440053676608E-4</v>
      </c>
      <c r="AB14" s="35">
        <f t="shared" si="14"/>
        <v>5.4023374101055399E-3</v>
      </c>
      <c r="AC14" s="35">
        <f t="shared" si="15"/>
        <v>9.6744582177239469E-3</v>
      </c>
      <c r="AD14" s="35"/>
      <c r="AE14" s="35">
        <f>D14/C14-1</f>
        <v>0.23319008387692519</v>
      </c>
      <c r="AF14" s="35">
        <f t="shared" ref="AF14:AI14" si="17">E14/D14-1</f>
        <v>0.25859743273676949</v>
      </c>
      <c r="AG14" s="35">
        <f t="shared" si="17"/>
        <v>0.16685770377115494</v>
      </c>
      <c r="AH14" s="35">
        <f t="shared" si="17"/>
        <v>5.3844505832340239E-2</v>
      </c>
      <c r="AI14" s="35">
        <f t="shared" si="17"/>
        <v>5.1187254656300363E-2</v>
      </c>
      <c r="AJ14" s="35"/>
    </row>
    <row r="15" spans="1:262" x14ac:dyDescent="0.2">
      <c r="A15" s="37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</row>
    <row r="16" spans="1:262" x14ac:dyDescent="0.2">
      <c r="A16" s="30" t="s">
        <v>39</v>
      </c>
      <c r="C16" s="1">
        <v>2119.9499999999998</v>
      </c>
      <c r="D16" s="1">
        <v>55709.711000000003</v>
      </c>
      <c r="E16" s="1">
        <v>100243.66899999999</v>
      </c>
      <c r="F16" s="1">
        <v>137332.815</v>
      </c>
      <c r="G16" s="1">
        <v>169836.50200000001</v>
      </c>
      <c r="H16" s="1">
        <v>175263.005</v>
      </c>
      <c r="I16" s="1"/>
      <c r="J16" s="1">
        <v>2119.9499999999998</v>
      </c>
      <c r="K16" s="1">
        <v>60128.101000000002</v>
      </c>
      <c r="L16" s="1">
        <v>107314.60799999999</v>
      </c>
      <c r="M16" s="1">
        <v>146025.28200000001</v>
      </c>
      <c r="N16" s="1">
        <v>174477.038</v>
      </c>
      <c r="O16" s="1">
        <v>171902.78</v>
      </c>
      <c r="P16" s="1"/>
      <c r="Q16" s="1">
        <f>C16-J16</f>
        <v>0</v>
      </c>
      <c r="R16" s="1">
        <f t="shared" ref="R16:T16" si="18">D16-K16</f>
        <v>-4418.3899999999994</v>
      </c>
      <c r="S16" s="1">
        <f t="shared" si="18"/>
        <v>-7070.9389999999985</v>
      </c>
      <c r="T16" s="1">
        <f t="shared" si="18"/>
        <v>-8692.4670000000042</v>
      </c>
      <c r="U16" s="1">
        <f t="shared" ref="U16" si="19">G16-N16</f>
        <v>-4640.5359999999928</v>
      </c>
      <c r="V16" s="1">
        <f t="shared" ref="V16" si="20">H16-O16</f>
        <v>3360.2250000000058</v>
      </c>
      <c r="W16" s="1"/>
      <c r="X16" s="35">
        <f>+IFERROR(C16/J16-1,"")</f>
        <v>0</v>
      </c>
      <c r="Y16" s="35">
        <f t="shared" ref="Y16:AA16" si="21">+IFERROR(D16/K16-1,"")</f>
        <v>-7.348294601886729E-2</v>
      </c>
      <c r="Z16" s="35">
        <f t="shared" si="21"/>
        <v>-6.5889808776080083E-2</v>
      </c>
      <c r="AA16" s="35">
        <f t="shared" si="21"/>
        <v>-5.9527137225456661E-2</v>
      </c>
      <c r="AB16" s="35">
        <f t="shared" ref="AB16" si="22">+IFERROR(G16/N16-1,"")</f>
        <v>-2.6596829320314264E-2</v>
      </c>
      <c r="AC16" s="35">
        <f t="shared" ref="AC16" si="23">+IFERROR(H16/O16-1,"")</f>
        <v>1.954724059727253E-2</v>
      </c>
      <c r="AD16" s="35"/>
      <c r="AE16" s="35">
        <f>D16/C16-1</f>
        <v>25.278785348711057</v>
      </c>
      <c r="AF16" s="35">
        <f t="shared" ref="AF16:AI16" si="24">E16/D16-1</f>
        <v>0.79939308965361522</v>
      </c>
      <c r="AG16" s="35">
        <f t="shared" si="24"/>
        <v>0.36998990928793729</v>
      </c>
      <c r="AH16" s="35">
        <f t="shared" si="24"/>
        <v>0.23667822581223574</v>
      </c>
      <c r="AI16" s="35">
        <f t="shared" si="24"/>
        <v>3.1951335172929918E-2</v>
      </c>
      <c r="AJ16" s="35"/>
    </row>
    <row r="17" spans="1:262" x14ac:dyDescent="0.2">
      <c r="A17" s="37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</row>
    <row r="18" spans="1:262" x14ac:dyDescent="0.2">
      <c r="A18" s="37" t="s">
        <v>71</v>
      </c>
      <c r="C18" s="1">
        <v>102160.485</v>
      </c>
      <c r="D18" s="1">
        <v>103711.41099999999</v>
      </c>
      <c r="E18" s="1">
        <v>110213.939</v>
      </c>
      <c r="F18" s="1">
        <v>116159.667</v>
      </c>
      <c r="G18" s="1">
        <v>120980.094</v>
      </c>
      <c r="H18" s="1">
        <v>126128.03</v>
      </c>
      <c r="I18" s="1"/>
      <c r="J18" s="1">
        <v>102160.485</v>
      </c>
      <c r="K18" s="80">
        <v>104231.41</v>
      </c>
      <c r="L18" s="1">
        <v>110397.663</v>
      </c>
      <c r="M18" s="1">
        <v>116345.899</v>
      </c>
      <c r="N18" s="1">
        <v>121168.83500000001</v>
      </c>
      <c r="O18" s="1">
        <v>126319.27899999999</v>
      </c>
      <c r="P18" s="1"/>
      <c r="Q18" s="1">
        <f>C18-J18</f>
        <v>0</v>
      </c>
      <c r="R18" s="1">
        <f t="shared" ref="R18:T18" si="25">D18-K18</f>
        <v>-519.99900000001071</v>
      </c>
      <c r="S18" s="1">
        <f t="shared" si="25"/>
        <v>-183.72400000000198</v>
      </c>
      <c r="T18" s="1">
        <f t="shared" si="25"/>
        <v>-186.23200000000361</v>
      </c>
      <c r="U18" s="1">
        <f t="shared" ref="U18" si="26">G18-N18</f>
        <v>-188.74100000000908</v>
      </c>
      <c r="V18" s="1">
        <f t="shared" ref="V18" si="27">H18-O18</f>
        <v>-191.24899999999616</v>
      </c>
      <c r="W18" s="1"/>
      <c r="X18" s="35">
        <f>C18/J18-1</f>
        <v>0</v>
      </c>
      <c r="Y18" s="35">
        <f t="shared" ref="Y18:AA18" si="28">D18/K18-1</f>
        <v>-4.9888896254978166E-3</v>
      </c>
      <c r="Z18" s="35">
        <f t="shared" si="28"/>
        <v>-1.6642018952883753E-3</v>
      </c>
      <c r="AA18" s="35">
        <f t="shared" si="28"/>
        <v>-1.6006752416773962E-3</v>
      </c>
      <c r="AB18" s="35">
        <f t="shared" ref="AB18" si="29">G18/N18-1</f>
        <v>-1.5576695113063144E-3</v>
      </c>
      <c r="AC18" s="35">
        <f t="shared" ref="AC18" si="30">H18/O18-1</f>
        <v>-1.5140127581000362E-3</v>
      </c>
      <c r="AD18" s="35"/>
      <c r="AE18" s="35">
        <f>D18/C18-1</f>
        <v>1.5181270918985801E-2</v>
      </c>
      <c r="AF18" s="35">
        <f t="shared" ref="AF18:AI18" si="31">E18/D18-1</f>
        <v>6.2698288812211844E-2</v>
      </c>
      <c r="AG18" s="35">
        <f t="shared" si="31"/>
        <v>5.394715091346125E-2</v>
      </c>
      <c r="AH18" s="35">
        <f t="shared" si="31"/>
        <v>4.1498285286923231E-2</v>
      </c>
      <c r="AI18" s="35">
        <f t="shared" si="31"/>
        <v>4.2551925939154911E-2</v>
      </c>
      <c r="AJ18" s="35"/>
    </row>
    <row r="19" spans="1:262" x14ac:dyDescent="0.2">
      <c r="A19" s="37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</row>
    <row r="20" spans="1:262" ht="15.75" x14ac:dyDescent="0.25">
      <c r="A20" s="36" t="s">
        <v>46</v>
      </c>
      <c r="C20" s="36">
        <v>170817.98592000001</v>
      </c>
      <c r="D20" s="36">
        <v>241474.56999999998</v>
      </c>
      <c r="E20" s="36">
        <v>313729.86700000003</v>
      </c>
      <c r="F20" s="36">
        <v>373996.51300000004</v>
      </c>
      <c r="G20" s="36">
        <v>417809.10700000002</v>
      </c>
      <c r="H20" s="36">
        <v>434883.94400000002</v>
      </c>
      <c r="I20" s="36"/>
      <c r="J20" s="36">
        <v>170817.98592000001</v>
      </c>
      <c r="K20" s="36">
        <v>247125.83600000001</v>
      </c>
      <c r="L20" s="36">
        <v>321267.36599999998</v>
      </c>
      <c r="M20" s="36">
        <v>382784.98300000001</v>
      </c>
      <c r="N20" s="36">
        <v>421956.01400000002</v>
      </c>
      <c r="O20" s="36">
        <v>430435.87099999998</v>
      </c>
      <c r="P20" s="36"/>
      <c r="Q20" s="36">
        <f t="shared" ref="Q20" si="32">SUM(Q14:Q19)</f>
        <v>0</v>
      </c>
      <c r="R20" s="36">
        <f t="shared" ref="R20" si="33">SUM(R14:R19)</f>
        <v>-5651.2660000000178</v>
      </c>
      <c r="S20" s="36">
        <f t="shared" ref="S20" si="34">SUM(S14:S19)</f>
        <v>-7537.4989999999962</v>
      </c>
      <c r="T20" s="36">
        <f t="shared" ref="T20:V20" si="35">SUM(T14:T19)</f>
        <v>-8788.4700000000012</v>
      </c>
      <c r="U20" s="36">
        <f t="shared" si="35"/>
        <v>-4146.9070000000065</v>
      </c>
      <c r="V20" s="36">
        <f t="shared" si="35"/>
        <v>4448.0730000000185</v>
      </c>
      <c r="W20" s="36"/>
      <c r="X20" s="35">
        <f>C20/J20-1</f>
        <v>0</v>
      </c>
      <c r="Y20" s="35">
        <f t="shared" ref="Y20:AA20" si="36">D20/K20-1</f>
        <v>-2.2867969175023983E-2</v>
      </c>
      <c r="Z20" s="35">
        <f t="shared" si="36"/>
        <v>-2.3461763620273746E-2</v>
      </c>
      <c r="AA20" s="35">
        <f t="shared" si="36"/>
        <v>-2.2959286258102729E-2</v>
      </c>
      <c r="AB20" s="35">
        <f t="shared" ref="AB20" si="37">G20/N20-1</f>
        <v>-9.8278182142463866E-3</v>
      </c>
      <c r="AC20" s="35">
        <f t="shared" ref="AC20" si="38">H20/O20-1</f>
        <v>1.033388083959208E-2</v>
      </c>
      <c r="AD20" s="35"/>
      <c r="AE20" s="35">
        <f>D20/C20-1</f>
        <v>0.41363667707152874</v>
      </c>
      <c r="AF20" s="35">
        <f t="shared" ref="AF20:AI20" si="39">E20/D20-1</f>
        <v>0.2992252848819652</v>
      </c>
      <c r="AG20" s="35">
        <f t="shared" si="39"/>
        <v>0.19209725416420098</v>
      </c>
      <c r="AH20" s="35">
        <f t="shared" si="39"/>
        <v>0.11714706548614262</v>
      </c>
      <c r="AI20" s="35">
        <f t="shared" si="39"/>
        <v>4.0867555814191547E-2</v>
      </c>
      <c r="AJ20" s="35"/>
    </row>
    <row r="21" spans="1:262" ht="15.75" x14ac:dyDescent="0.25">
      <c r="A21" s="36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</row>
    <row r="22" spans="1:262" ht="15.75" x14ac:dyDescent="0.25">
      <c r="A22" s="36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35"/>
      <c r="Y22" s="35"/>
      <c r="Z22" s="35"/>
      <c r="AA22" s="35"/>
      <c r="AB22" s="35"/>
      <c r="AC22" s="35"/>
      <c r="AD22" s="33"/>
      <c r="AE22" s="33"/>
      <c r="AF22" s="33"/>
      <c r="AG22" s="33"/>
      <c r="AH22" s="33"/>
      <c r="AI22" s="33"/>
      <c r="AJ22" s="35"/>
    </row>
    <row r="23" spans="1:262" ht="15.75" x14ac:dyDescent="0.25">
      <c r="A23" s="36" t="s">
        <v>47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</row>
    <row r="24" spans="1:262" s="78" customFormat="1" x14ac:dyDescent="0.2">
      <c r="A24" s="30" t="s">
        <v>48</v>
      </c>
      <c r="B24" s="30"/>
      <c r="C24" s="8">
        <v>94199.489882200302</v>
      </c>
      <c r="D24" s="8">
        <v>99925.981533510057</v>
      </c>
      <c r="E24" s="79">
        <v>124700.87423027471</v>
      </c>
      <c r="F24" s="79">
        <v>145162.96907943336</v>
      </c>
      <c r="G24" s="79">
        <v>150827.23204786103</v>
      </c>
      <c r="H24" s="79">
        <v>155875.95988596589</v>
      </c>
      <c r="I24" s="8"/>
      <c r="J24" s="8">
        <v>94199.489882200302</v>
      </c>
      <c r="K24" s="8">
        <v>99039.391907584999</v>
      </c>
      <c r="L24" s="8">
        <v>122835.956962257</v>
      </c>
      <c r="M24" s="8">
        <v>142766.13797281301</v>
      </c>
      <c r="N24" s="8">
        <v>147823.78275128201</v>
      </c>
      <c r="O24" s="8">
        <v>152314.819515966</v>
      </c>
      <c r="P24" s="8"/>
      <c r="Q24" s="1">
        <f t="shared" ref="Q24:Q27" si="40">C24-J24</f>
        <v>0</v>
      </c>
      <c r="R24" s="1">
        <f t="shared" ref="R24:R27" si="41">D24-K24</f>
        <v>886.5896259250585</v>
      </c>
      <c r="S24" s="1">
        <f t="shared" ref="S24:S27" si="42">E24-L24</f>
        <v>1864.9172680177144</v>
      </c>
      <c r="T24" s="1">
        <f t="shared" ref="T24:T27" si="43">F24-M24</f>
        <v>2396.831106620346</v>
      </c>
      <c r="U24" s="1">
        <f t="shared" ref="U24:U27" si="44">G24-N24</f>
        <v>3003.4492965790268</v>
      </c>
      <c r="V24" s="1">
        <f t="shared" ref="V24:V27" si="45">H24-O24</f>
        <v>3561.1403699998918</v>
      </c>
      <c r="W24" s="1"/>
      <c r="X24" s="35">
        <f t="shared" ref="X24:X27" si="46">C24/J24-1</f>
        <v>0</v>
      </c>
      <c r="Y24" s="35">
        <f t="shared" ref="Y24:Y27" si="47">D24/K24-1</f>
        <v>8.9518888277539954E-3</v>
      </c>
      <c r="Z24" s="35">
        <f t="shared" ref="Z24:Z27" si="48">E24/L24-1</f>
        <v>1.5182177223487914E-2</v>
      </c>
      <c r="AA24" s="35">
        <f t="shared" ref="AA24:AA27" si="49">F24/M24-1</f>
        <v>1.6788512602874839E-2</v>
      </c>
      <c r="AB24" s="35">
        <f t="shared" ref="AB24:AB27" si="50">G24/N24-1</f>
        <v>2.0317767822464861E-2</v>
      </c>
      <c r="AC24" s="35">
        <f t="shared" ref="AC24:AC27" si="51">H24/O24-1</f>
        <v>2.3380130582937753E-2</v>
      </c>
      <c r="AD24" s="35"/>
      <c r="AE24" s="35">
        <f>D24/C24-1</f>
        <v>6.0791111060908509E-2</v>
      </c>
      <c r="AF24" s="35">
        <f t="shared" ref="AF24:AI24" si="52">E24/D24-1</f>
        <v>0.24793244275970827</v>
      </c>
      <c r="AG24" s="35">
        <f t="shared" si="52"/>
        <v>0.16408942579963792</v>
      </c>
      <c r="AH24" s="35">
        <f t="shared" si="52"/>
        <v>3.9020026969331267E-2</v>
      </c>
      <c r="AI24" s="35">
        <f t="shared" si="52"/>
        <v>3.3473582784458777E-2</v>
      </c>
      <c r="AJ24" s="35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0"/>
      <c r="CA24" s="30"/>
      <c r="CB24" s="30"/>
      <c r="CC24" s="30"/>
      <c r="CD24" s="30"/>
      <c r="CE24" s="30"/>
      <c r="CF24" s="30"/>
      <c r="CG24" s="30"/>
      <c r="CH24" s="30"/>
      <c r="CI24" s="30"/>
      <c r="CJ24" s="30"/>
      <c r="CK24" s="30"/>
      <c r="CL24" s="30"/>
      <c r="CM24" s="30"/>
      <c r="CN24" s="30"/>
      <c r="CO24" s="30"/>
      <c r="CP24" s="30"/>
      <c r="CQ24" s="30"/>
      <c r="CR24" s="30"/>
      <c r="CS24" s="30"/>
      <c r="CT24" s="30"/>
      <c r="CU24" s="30"/>
      <c r="CV24" s="30"/>
      <c r="CW24" s="30"/>
      <c r="CX24" s="30"/>
      <c r="CY24" s="30"/>
      <c r="CZ24" s="30"/>
      <c r="DA24" s="30"/>
      <c r="DB24" s="30"/>
      <c r="DC24" s="30"/>
      <c r="DD24" s="30"/>
      <c r="DE24" s="30"/>
      <c r="DF24" s="30"/>
      <c r="DG24" s="30"/>
      <c r="DH24" s="30"/>
      <c r="DI24" s="30"/>
      <c r="DJ24" s="30"/>
      <c r="DK24" s="30"/>
      <c r="DL24" s="30"/>
      <c r="DM24" s="30"/>
      <c r="DN24" s="30"/>
      <c r="DO24" s="30"/>
      <c r="DP24" s="30"/>
      <c r="DQ24" s="30"/>
      <c r="DR24" s="30"/>
      <c r="DS24" s="30"/>
      <c r="DT24" s="30"/>
      <c r="DU24" s="30"/>
      <c r="DV24" s="30"/>
      <c r="DW24" s="30"/>
      <c r="DX24" s="30"/>
      <c r="DY24" s="30"/>
      <c r="DZ24" s="30"/>
      <c r="EA24" s="30"/>
      <c r="EB24" s="30"/>
      <c r="EC24" s="30"/>
      <c r="ED24" s="30"/>
      <c r="EE24" s="30"/>
      <c r="EF24" s="30"/>
      <c r="EG24" s="30"/>
      <c r="EH24" s="30"/>
      <c r="EI24" s="30"/>
      <c r="EJ24" s="30"/>
      <c r="EK24" s="30"/>
      <c r="EL24" s="30"/>
      <c r="EM24" s="30"/>
      <c r="EN24" s="30"/>
      <c r="EO24" s="30"/>
      <c r="EP24" s="30"/>
      <c r="EQ24" s="30"/>
      <c r="ER24" s="30"/>
      <c r="ES24" s="30"/>
      <c r="ET24" s="30"/>
      <c r="EU24" s="30"/>
      <c r="EV24" s="30"/>
      <c r="EW24" s="30"/>
      <c r="EX24" s="30"/>
      <c r="EY24" s="30"/>
      <c r="EZ24" s="30"/>
      <c r="FA24" s="30"/>
      <c r="FB24" s="30"/>
      <c r="FC24" s="30"/>
      <c r="FD24" s="30"/>
      <c r="FE24" s="30"/>
      <c r="FF24" s="30"/>
      <c r="FG24" s="30"/>
      <c r="FH24" s="30"/>
      <c r="FI24" s="30"/>
      <c r="FJ24" s="30"/>
      <c r="FK24" s="30"/>
      <c r="FL24" s="30"/>
      <c r="FM24" s="30"/>
      <c r="FN24" s="30"/>
      <c r="FO24" s="30"/>
      <c r="FP24" s="30"/>
      <c r="FQ24" s="30"/>
      <c r="FR24" s="30"/>
      <c r="FS24" s="30"/>
      <c r="FT24" s="30"/>
      <c r="FU24" s="30"/>
      <c r="FV24" s="30"/>
      <c r="FW24" s="30"/>
      <c r="FX24" s="30"/>
      <c r="FY24" s="30"/>
      <c r="FZ24" s="30"/>
      <c r="GA24" s="30"/>
      <c r="GB24" s="30"/>
      <c r="GC24" s="30"/>
      <c r="GD24" s="30"/>
      <c r="GE24" s="30"/>
      <c r="GF24" s="30"/>
      <c r="GG24" s="30"/>
      <c r="GH24" s="30"/>
      <c r="GI24" s="30"/>
      <c r="GJ24" s="30"/>
      <c r="GK24" s="30"/>
      <c r="GL24" s="30"/>
      <c r="GM24" s="30"/>
      <c r="GN24" s="30"/>
      <c r="GO24" s="30"/>
      <c r="GP24" s="30"/>
      <c r="GQ24" s="30"/>
      <c r="GR24" s="30"/>
      <c r="GS24" s="30"/>
      <c r="GT24" s="30"/>
      <c r="GU24" s="30"/>
      <c r="GV24" s="30"/>
      <c r="GW24" s="30"/>
      <c r="GX24" s="30"/>
      <c r="GY24" s="30"/>
      <c r="GZ24" s="30"/>
      <c r="HA24" s="30"/>
      <c r="HB24" s="30"/>
      <c r="HC24" s="30"/>
      <c r="HD24" s="30"/>
      <c r="HE24" s="30"/>
      <c r="HF24" s="30"/>
      <c r="HG24" s="30"/>
      <c r="HH24" s="30"/>
      <c r="HI24" s="30"/>
      <c r="HJ24" s="30"/>
      <c r="HK24" s="30"/>
      <c r="HL24" s="30"/>
      <c r="HM24" s="30"/>
      <c r="HN24" s="30"/>
      <c r="HO24" s="30"/>
      <c r="HP24" s="30"/>
      <c r="HQ24" s="30"/>
      <c r="HR24" s="30"/>
      <c r="HS24" s="30"/>
      <c r="HT24" s="30"/>
      <c r="HU24" s="30"/>
      <c r="HV24" s="30"/>
      <c r="HW24" s="30"/>
      <c r="HX24" s="30"/>
      <c r="HY24" s="30"/>
      <c r="HZ24" s="30"/>
      <c r="IA24" s="30"/>
      <c r="IB24" s="30"/>
      <c r="IC24" s="30"/>
      <c r="ID24" s="30"/>
      <c r="IE24" s="30"/>
      <c r="IF24" s="30"/>
      <c r="IG24" s="30"/>
      <c r="IH24" s="30"/>
      <c r="II24" s="30"/>
      <c r="IJ24" s="30"/>
      <c r="IK24" s="30"/>
      <c r="IL24" s="30"/>
      <c r="IM24" s="30"/>
      <c r="IN24" s="30"/>
      <c r="IO24" s="30"/>
      <c r="IP24" s="30"/>
      <c r="IQ24" s="30"/>
      <c r="IR24" s="30"/>
      <c r="IS24" s="30"/>
      <c r="IT24" s="30"/>
      <c r="IU24" s="30"/>
      <c r="IV24" s="30"/>
      <c r="IW24" s="30"/>
      <c r="IX24" s="30"/>
      <c r="IY24" s="30"/>
      <c r="IZ24" s="30"/>
      <c r="JA24" s="30"/>
      <c r="JB24" s="30"/>
    </row>
    <row r="25" spans="1:262" s="78" customFormat="1" x14ac:dyDescent="0.2">
      <c r="A25" s="30" t="s">
        <v>49</v>
      </c>
      <c r="B25" s="30"/>
      <c r="C25" s="1">
        <v>-1380.46135</v>
      </c>
      <c r="D25" s="1">
        <v>-1600</v>
      </c>
      <c r="E25" s="1">
        <v>-1600</v>
      </c>
      <c r="F25" s="1">
        <v>-1600</v>
      </c>
      <c r="G25" s="1">
        <v>-1600</v>
      </c>
      <c r="H25" s="1">
        <v>-1600</v>
      </c>
      <c r="I25" s="1"/>
      <c r="J25" s="1">
        <v>-1380.46135</v>
      </c>
      <c r="K25" s="1">
        <v>-1600</v>
      </c>
      <c r="L25" s="1">
        <v>-1600</v>
      </c>
      <c r="M25" s="1">
        <v>-1600</v>
      </c>
      <c r="N25" s="1">
        <v>-1600</v>
      </c>
      <c r="O25" s="1">
        <v>-1600</v>
      </c>
      <c r="P25" s="1"/>
      <c r="Q25" s="1">
        <f t="shared" si="40"/>
        <v>0</v>
      </c>
      <c r="R25" s="1">
        <f t="shared" si="41"/>
        <v>0</v>
      </c>
      <c r="S25" s="1">
        <f t="shared" si="42"/>
        <v>0</v>
      </c>
      <c r="T25" s="1">
        <f t="shared" si="43"/>
        <v>0</v>
      </c>
      <c r="U25" s="1">
        <f t="shared" si="44"/>
        <v>0</v>
      </c>
      <c r="V25" s="1">
        <f t="shared" si="45"/>
        <v>0</v>
      </c>
      <c r="W25" s="1"/>
      <c r="X25" s="35">
        <f t="shared" si="46"/>
        <v>0</v>
      </c>
      <c r="Y25" s="35">
        <f t="shared" si="47"/>
        <v>0</v>
      </c>
      <c r="Z25" s="35">
        <f t="shared" si="48"/>
        <v>0</v>
      </c>
      <c r="AA25" s="35">
        <f t="shared" si="49"/>
        <v>0</v>
      </c>
      <c r="AB25" s="35">
        <f t="shared" si="50"/>
        <v>0</v>
      </c>
      <c r="AC25" s="35">
        <f t="shared" si="51"/>
        <v>0</v>
      </c>
      <c r="AD25" s="35"/>
      <c r="AE25" s="35"/>
      <c r="AF25" s="35"/>
      <c r="AG25" s="35"/>
      <c r="AH25" s="35"/>
      <c r="AI25" s="35"/>
      <c r="AJ25" s="35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0"/>
      <c r="CA25" s="30"/>
      <c r="CB25" s="30"/>
      <c r="CC25" s="30"/>
      <c r="CD25" s="30"/>
      <c r="CE25" s="30"/>
      <c r="CF25" s="30"/>
      <c r="CG25" s="30"/>
      <c r="CH25" s="30"/>
      <c r="CI25" s="30"/>
      <c r="CJ25" s="30"/>
      <c r="CK25" s="30"/>
      <c r="CL25" s="30"/>
      <c r="CM25" s="30"/>
      <c r="CN25" s="30"/>
      <c r="CO25" s="30"/>
      <c r="CP25" s="30"/>
      <c r="CQ25" s="30"/>
      <c r="CR25" s="30"/>
      <c r="CS25" s="30"/>
      <c r="CT25" s="30"/>
      <c r="CU25" s="30"/>
      <c r="CV25" s="30"/>
      <c r="CW25" s="30"/>
      <c r="CX25" s="30"/>
      <c r="CY25" s="30"/>
      <c r="CZ25" s="30"/>
      <c r="DA25" s="30"/>
      <c r="DB25" s="30"/>
      <c r="DC25" s="30"/>
      <c r="DD25" s="30"/>
      <c r="DE25" s="30"/>
      <c r="DF25" s="30"/>
      <c r="DG25" s="30"/>
      <c r="DH25" s="30"/>
      <c r="DI25" s="30"/>
      <c r="DJ25" s="30"/>
      <c r="DK25" s="30"/>
      <c r="DL25" s="30"/>
      <c r="DM25" s="30"/>
      <c r="DN25" s="30"/>
      <c r="DO25" s="30"/>
      <c r="DP25" s="30"/>
      <c r="DQ25" s="30"/>
      <c r="DR25" s="30"/>
      <c r="DS25" s="30"/>
      <c r="DT25" s="30"/>
      <c r="DU25" s="30"/>
      <c r="DV25" s="30"/>
      <c r="DW25" s="30"/>
      <c r="DX25" s="30"/>
      <c r="DY25" s="30"/>
      <c r="DZ25" s="30"/>
      <c r="EA25" s="30"/>
      <c r="EB25" s="30"/>
      <c r="EC25" s="30"/>
      <c r="ED25" s="30"/>
      <c r="EE25" s="30"/>
      <c r="EF25" s="30"/>
      <c r="EG25" s="30"/>
      <c r="EH25" s="30"/>
      <c r="EI25" s="30"/>
      <c r="EJ25" s="30"/>
      <c r="EK25" s="30"/>
      <c r="EL25" s="30"/>
      <c r="EM25" s="30"/>
      <c r="EN25" s="30"/>
      <c r="EO25" s="30"/>
      <c r="EP25" s="30"/>
      <c r="EQ25" s="30"/>
      <c r="ER25" s="30"/>
      <c r="ES25" s="30"/>
      <c r="ET25" s="30"/>
      <c r="EU25" s="30"/>
      <c r="EV25" s="30"/>
      <c r="EW25" s="30"/>
      <c r="EX25" s="30"/>
      <c r="EY25" s="30"/>
      <c r="EZ25" s="30"/>
      <c r="FA25" s="30"/>
      <c r="FB25" s="30"/>
      <c r="FC25" s="30"/>
      <c r="FD25" s="30"/>
      <c r="FE25" s="30"/>
      <c r="FF25" s="30"/>
      <c r="FG25" s="30"/>
      <c r="FH25" s="30"/>
      <c r="FI25" s="30"/>
      <c r="FJ25" s="30"/>
      <c r="FK25" s="30"/>
      <c r="FL25" s="30"/>
      <c r="FM25" s="30"/>
      <c r="FN25" s="30"/>
      <c r="FO25" s="30"/>
      <c r="FP25" s="30"/>
      <c r="FQ25" s="30"/>
      <c r="FR25" s="30"/>
      <c r="FS25" s="30"/>
      <c r="FT25" s="30"/>
      <c r="FU25" s="30"/>
      <c r="FV25" s="30"/>
      <c r="FW25" s="30"/>
      <c r="FX25" s="30"/>
      <c r="FY25" s="30"/>
      <c r="FZ25" s="30"/>
      <c r="GA25" s="30"/>
      <c r="GB25" s="30"/>
      <c r="GC25" s="30"/>
      <c r="GD25" s="30"/>
      <c r="GE25" s="30"/>
      <c r="GF25" s="30"/>
      <c r="GG25" s="30"/>
      <c r="GH25" s="30"/>
      <c r="GI25" s="30"/>
      <c r="GJ25" s="30"/>
      <c r="GK25" s="30"/>
      <c r="GL25" s="30"/>
      <c r="GM25" s="30"/>
      <c r="GN25" s="30"/>
      <c r="GO25" s="30"/>
      <c r="GP25" s="30"/>
      <c r="GQ25" s="30"/>
      <c r="GR25" s="30"/>
      <c r="GS25" s="30"/>
      <c r="GT25" s="30"/>
      <c r="GU25" s="30"/>
      <c r="GV25" s="30"/>
      <c r="GW25" s="30"/>
      <c r="GX25" s="30"/>
      <c r="GY25" s="30"/>
      <c r="GZ25" s="30"/>
      <c r="HA25" s="30"/>
      <c r="HB25" s="30"/>
      <c r="HC25" s="30"/>
      <c r="HD25" s="30"/>
      <c r="HE25" s="30"/>
      <c r="HF25" s="30"/>
      <c r="HG25" s="30"/>
      <c r="HH25" s="30"/>
      <c r="HI25" s="30"/>
      <c r="HJ25" s="30"/>
      <c r="HK25" s="30"/>
      <c r="HL25" s="30"/>
      <c r="HM25" s="30"/>
      <c r="HN25" s="30"/>
      <c r="HO25" s="30"/>
      <c r="HP25" s="30"/>
      <c r="HQ25" s="30"/>
      <c r="HR25" s="30"/>
      <c r="HS25" s="30"/>
      <c r="HT25" s="30"/>
      <c r="HU25" s="30"/>
      <c r="HV25" s="30"/>
      <c r="HW25" s="30"/>
      <c r="HX25" s="30"/>
      <c r="HY25" s="30"/>
      <c r="HZ25" s="30"/>
      <c r="IA25" s="30"/>
      <c r="IB25" s="30"/>
      <c r="IC25" s="30"/>
      <c r="ID25" s="30"/>
      <c r="IE25" s="30"/>
      <c r="IF25" s="30"/>
      <c r="IG25" s="30"/>
      <c r="IH25" s="30"/>
      <c r="II25" s="30"/>
      <c r="IJ25" s="30"/>
      <c r="IK25" s="30"/>
      <c r="IL25" s="30"/>
      <c r="IM25" s="30"/>
      <c r="IN25" s="30"/>
      <c r="IO25" s="30"/>
      <c r="IP25" s="30"/>
      <c r="IQ25" s="30"/>
      <c r="IR25" s="30"/>
      <c r="IS25" s="30"/>
      <c r="IT25" s="30"/>
      <c r="IU25" s="30"/>
      <c r="IV25" s="30"/>
      <c r="IW25" s="30"/>
      <c r="IX25" s="30"/>
      <c r="IY25" s="30"/>
      <c r="IZ25" s="30"/>
      <c r="JA25" s="30"/>
      <c r="JB25" s="30"/>
    </row>
    <row r="26" spans="1:262" s="78" customFormat="1" x14ac:dyDescent="0.2">
      <c r="A26" s="30" t="s">
        <v>50</v>
      </c>
      <c r="B26" s="30"/>
      <c r="C26" s="1">
        <v>2612.84755</v>
      </c>
      <c r="D26" s="1">
        <v>2341</v>
      </c>
      <c r="E26" s="1">
        <v>2500</v>
      </c>
      <c r="F26" s="1">
        <v>2500</v>
      </c>
      <c r="G26" s="1">
        <v>2500</v>
      </c>
      <c r="H26" s="1">
        <v>2500</v>
      </c>
      <c r="I26" s="1"/>
      <c r="J26" s="1">
        <v>2612.84755</v>
      </c>
      <c r="K26" s="1">
        <v>2612.84755</v>
      </c>
      <c r="L26" s="1">
        <v>2612.84755</v>
      </c>
      <c r="M26" s="1">
        <v>2612.84755</v>
      </c>
      <c r="N26" s="1">
        <v>2612.84755</v>
      </c>
      <c r="O26" s="1">
        <v>2612.84755</v>
      </c>
      <c r="P26" s="1"/>
      <c r="Q26" s="1">
        <f t="shared" si="40"/>
        <v>0</v>
      </c>
      <c r="R26" s="1">
        <f t="shared" si="41"/>
        <v>-271.84754999999996</v>
      </c>
      <c r="S26" s="1">
        <f t="shared" si="42"/>
        <v>-112.84754999999996</v>
      </c>
      <c r="T26" s="1">
        <f t="shared" si="43"/>
        <v>-112.84754999999996</v>
      </c>
      <c r="U26" s="1">
        <f t="shared" si="44"/>
        <v>-112.84754999999996</v>
      </c>
      <c r="V26" s="1">
        <f t="shared" si="45"/>
        <v>-112.84754999999996</v>
      </c>
      <c r="W26" s="1"/>
      <c r="X26" s="35">
        <f t="shared" si="46"/>
        <v>0</v>
      </c>
      <c r="Y26" s="35">
        <f t="shared" si="47"/>
        <v>-0.1040426373134552</v>
      </c>
      <c r="Z26" s="35">
        <f t="shared" si="48"/>
        <v>-4.3189488801212317E-2</v>
      </c>
      <c r="AA26" s="35">
        <f t="shared" si="49"/>
        <v>-4.3189488801212317E-2</v>
      </c>
      <c r="AB26" s="35">
        <f t="shared" si="50"/>
        <v>-4.3189488801212317E-2</v>
      </c>
      <c r="AC26" s="35">
        <f t="shared" si="51"/>
        <v>-4.3189488801212317E-2</v>
      </c>
      <c r="AD26" s="35"/>
      <c r="AE26" s="35"/>
      <c r="AF26" s="35"/>
      <c r="AG26" s="35"/>
      <c r="AH26" s="35"/>
      <c r="AI26" s="35"/>
      <c r="AJ26" s="35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0"/>
      <c r="CA26" s="30"/>
      <c r="CB26" s="30"/>
      <c r="CC26" s="30"/>
      <c r="CD26" s="30"/>
      <c r="CE26" s="30"/>
      <c r="CF26" s="30"/>
      <c r="CG26" s="30"/>
      <c r="CH26" s="30"/>
      <c r="CI26" s="30"/>
      <c r="CJ26" s="30"/>
      <c r="CK26" s="30"/>
      <c r="CL26" s="30"/>
      <c r="CM26" s="30"/>
      <c r="CN26" s="30"/>
      <c r="CO26" s="30"/>
      <c r="CP26" s="30"/>
      <c r="CQ26" s="30"/>
      <c r="CR26" s="30"/>
      <c r="CS26" s="30"/>
      <c r="CT26" s="30"/>
      <c r="CU26" s="30"/>
      <c r="CV26" s="30"/>
      <c r="CW26" s="30"/>
      <c r="CX26" s="30"/>
      <c r="CY26" s="30"/>
      <c r="CZ26" s="30"/>
      <c r="DA26" s="30"/>
      <c r="DB26" s="30"/>
      <c r="DC26" s="30"/>
      <c r="DD26" s="30"/>
      <c r="DE26" s="30"/>
      <c r="DF26" s="30"/>
      <c r="DG26" s="30"/>
      <c r="DH26" s="30"/>
      <c r="DI26" s="30"/>
      <c r="DJ26" s="30"/>
      <c r="DK26" s="30"/>
      <c r="DL26" s="30"/>
      <c r="DM26" s="30"/>
      <c r="DN26" s="30"/>
      <c r="DO26" s="30"/>
      <c r="DP26" s="30"/>
      <c r="DQ26" s="30"/>
      <c r="DR26" s="30"/>
      <c r="DS26" s="30"/>
      <c r="DT26" s="30"/>
      <c r="DU26" s="30"/>
      <c r="DV26" s="30"/>
      <c r="DW26" s="30"/>
      <c r="DX26" s="30"/>
      <c r="DY26" s="30"/>
      <c r="DZ26" s="30"/>
      <c r="EA26" s="30"/>
      <c r="EB26" s="30"/>
      <c r="EC26" s="30"/>
      <c r="ED26" s="30"/>
      <c r="EE26" s="30"/>
      <c r="EF26" s="30"/>
      <c r="EG26" s="30"/>
      <c r="EH26" s="30"/>
      <c r="EI26" s="30"/>
      <c r="EJ26" s="30"/>
      <c r="EK26" s="30"/>
      <c r="EL26" s="30"/>
      <c r="EM26" s="30"/>
      <c r="EN26" s="30"/>
      <c r="EO26" s="30"/>
      <c r="EP26" s="30"/>
      <c r="EQ26" s="30"/>
      <c r="ER26" s="30"/>
      <c r="ES26" s="30"/>
      <c r="ET26" s="30"/>
      <c r="EU26" s="30"/>
      <c r="EV26" s="30"/>
      <c r="EW26" s="30"/>
      <c r="EX26" s="30"/>
      <c r="EY26" s="30"/>
      <c r="EZ26" s="30"/>
      <c r="FA26" s="30"/>
      <c r="FB26" s="30"/>
      <c r="FC26" s="30"/>
      <c r="FD26" s="30"/>
      <c r="FE26" s="30"/>
      <c r="FF26" s="30"/>
      <c r="FG26" s="30"/>
      <c r="FH26" s="30"/>
      <c r="FI26" s="30"/>
      <c r="FJ26" s="30"/>
      <c r="FK26" s="30"/>
      <c r="FL26" s="30"/>
      <c r="FM26" s="30"/>
      <c r="FN26" s="30"/>
      <c r="FO26" s="30"/>
      <c r="FP26" s="30"/>
      <c r="FQ26" s="30"/>
      <c r="FR26" s="30"/>
      <c r="FS26" s="30"/>
      <c r="FT26" s="30"/>
      <c r="FU26" s="30"/>
      <c r="FV26" s="30"/>
      <c r="FW26" s="30"/>
      <c r="FX26" s="30"/>
      <c r="FY26" s="30"/>
      <c r="FZ26" s="30"/>
      <c r="GA26" s="30"/>
      <c r="GB26" s="30"/>
      <c r="GC26" s="30"/>
      <c r="GD26" s="30"/>
      <c r="GE26" s="30"/>
      <c r="GF26" s="30"/>
      <c r="GG26" s="30"/>
      <c r="GH26" s="30"/>
      <c r="GI26" s="30"/>
      <c r="GJ26" s="30"/>
      <c r="GK26" s="30"/>
      <c r="GL26" s="30"/>
      <c r="GM26" s="30"/>
      <c r="GN26" s="30"/>
      <c r="GO26" s="30"/>
      <c r="GP26" s="30"/>
      <c r="GQ26" s="30"/>
      <c r="GR26" s="30"/>
      <c r="GS26" s="30"/>
      <c r="GT26" s="30"/>
      <c r="GU26" s="30"/>
      <c r="GV26" s="30"/>
      <c r="GW26" s="30"/>
      <c r="GX26" s="30"/>
      <c r="GY26" s="30"/>
      <c r="GZ26" s="30"/>
      <c r="HA26" s="30"/>
      <c r="HB26" s="30"/>
      <c r="HC26" s="30"/>
      <c r="HD26" s="30"/>
      <c r="HE26" s="30"/>
      <c r="HF26" s="30"/>
      <c r="HG26" s="30"/>
      <c r="HH26" s="30"/>
      <c r="HI26" s="30"/>
      <c r="HJ26" s="30"/>
      <c r="HK26" s="30"/>
      <c r="HL26" s="30"/>
      <c r="HM26" s="30"/>
      <c r="HN26" s="30"/>
      <c r="HO26" s="30"/>
      <c r="HP26" s="30"/>
      <c r="HQ26" s="30"/>
      <c r="HR26" s="30"/>
      <c r="HS26" s="30"/>
      <c r="HT26" s="30"/>
      <c r="HU26" s="30"/>
      <c r="HV26" s="30"/>
      <c r="HW26" s="30"/>
      <c r="HX26" s="30"/>
      <c r="HY26" s="30"/>
      <c r="HZ26" s="30"/>
      <c r="IA26" s="30"/>
      <c r="IB26" s="30"/>
      <c r="IC26" s="30"/>
      <c r="ID26" s="30"/>
      <c r="IE26" s="30"/>
      <c r="IF26" s="30"/>
      <c r="IG26" s="30"/>
      <c r="IH26" s="30"/>
      <c r="II26" s="30"/>
      <c r="IJ26" s="30"/>
      <c r="IK26" s="30"/>
      <c r="IL26" s="30"/>
      <c r="IM26" s="30"/>
      <c r="IN26" s="30"/>
      <c r="IO26" s="30"/>
      <c r="IP26" s="30"/>
      <c r="IQ26" s="30"/>
      <c r="IR26" s="30"/>
      <c r="IS26" s="30"/>
      <c r="IT26" s="30"/>
      <c r="IU26" s="30"/>
      <c r="IV26" s="30"/>
      <c r="IW26" s="30"/>
      <c r="IX26" s="30"/>
      <c r="IY26" s="30"/>
      <c r="IZ26" s="30"/>
      <c r="JA26" s="30"/>
      <c r="JB26" s="30"/>
    </row>
    <row r="27" spans="1:262" x14ac:dyDescent="0.2">
      <c r="A27" s="30" t="s">
        <v>51</v>
      </c>
      <c r="C27" s="1">
        <v>95431.87608220031</v>
      </c>
      <c r="D27" s="1">
        <v>100666.98153351006</v>
      </c>
      <c r="E27" s="1">
        <v>125600.87423027471</v>
      </c>
      <c r="F27" s="1">
        <v>146062.96907943336</v>
      </c>
      <c r="G27" s="1">
        <v>151727.23204786103</v>
      </c>
      <c r="H27" s="1">
        <v>156775.95988596589</v>
      </c>
      <c r="I27" s="1"/>
      <c r="J27" s="1">
        <v>95431.87608220031</v>
      </c>
      <c r="K27" s="1">
        <v>100052.239457585</v>
      </c>
      <c r="L27" s="1">
        <v>123848.804512257</v>
      </c>
      <c r="M27" s="1">
        <v>143778.98552281302</v>
      </c>
      <c r="N27" s="1">
        <v>148836.63030128201</v>
      </c>
      <c r="O27" s="1">
        <v>153327.667065966</v>
      </c>
      <c r="P27" s="1"/>
      <c r="Q27" s="1">
        <f t="shared" si="40"/>
        <v>0</v>
      </c>
      <c r="R27" s="1">
        <f t="shared" si="41"/>
        <v>614.74207592505263</v>
      </c>
      <c r="S27" s="1">
        <f t="shared" si="42"/>
        <v>1752.0697180177085</v>
      </c>
      <c r="T27" s="1">
        <f t="shared" si="43"/>
        <v>2283.9835566203401</v>
      </c>
      <c r="U27" s="1">
        <f t="shared" si="44"/>
        <v>2890.601746579021</v>
      </c>
      <c r="V27" s="1">
        <f t="shared" si="45"/>
        <v>3448.292819999886</v>
      </c>
      <c r="W27" s="1"/>
      <c r="X27" s="35">
        <f t="shared" si="46"/>
        <v>0</v>
      </c>
      <c r="Y27" s="35">
        <f t="shared" si="47"/>
        <v>6.1442110567215824E-3</v>
      </c>
      <c r="Z27" s="35">
        <f t="shared" si="48"/>
        <v>1.4146844008044557E-2</v>
      </c>
      <c r="AA27" s="35">
        <f t="shared" si="49"/>
        <v>1.5885378160899188E-2</v>
      </c>
      <c r="AB27" s="35">
        <f t="shared" si="50"/>
        <v>1.9421306036879082E-2</v>
      </c>
      <c r="AC27" s="35">
        <f t="shared" si="51"/>
        <v>2.2489697299811651E-2</v>
      </c>
      <c r="AD27" s="35"/>
      <c r="AE27" s="35">
        <f>D27/C27-1</f>
        <v>5.4856989784005661E-2</v>
      </c>
      <c r="AF27" s="35">
        <f t="shared" ref="AF27:AI27" si="53">E27/D27-1</f>
        <v>0.24768690107654279</v>
      </c>
      <c r="AG27" s="35">
        <f t="shared" si="53"/>
        <v>0.16291363395802283</v>
      </c>
      <c r="AH27" s="35">
        <f t="shared" si="53"/>
        <v>3.8779596253087911E-2</v>
      </c>
      <c r="AI27" s="35">
        <f t="shared" si="53"/>
        <v>3.3275027626631148E-2</v>
      </c>
      <c r="AJ27" s="35"/>
    </row>
    <row r="28" spans="1:262" x14ac:dyDescent="0.2">
      <c r="C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35"/>
      <c r="Y28" s="35"/>
      <c r="Z28" s="35"/>
      <c r="AA28" s="35"/>
      <c r="AB28" s="35"/>
      <c r="AC28" s="35"/>
    </row>
  </sheetData>
  <mergeCells count="4">
    <mergeCell ref="C4:H4"/>
    <mergeCell ref="J4:O4"/>
    <mergeCell ref="Q3:V3"/>
    <mergeCell ref="X3:AC3"/>
  </mergeCells>
  <pageMargins left="0.5" right="0.5" top="0.5" bottom="0.5" header="0" footer="0"/>
  <pageSetup scale="76" orientation="portrait" r:id="rId1"/>
  <headerFooter alignWithMargins="0">
    <oddFooter>&amp;CPage &amp;P&amp;R3/6/2025</oddFooter>
  </headerFooter>
  <colBreaks count="2" manualBreakCount="2">
    <brk id="29" max="62" man="1"/>
    <brk id="30126" max="3119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31"/>
  <sheetViews>
    <sheetView zoomScale="80" zoomScaleNormal="80" zoomScaleSheetLayoutView="50" workbookViewId="0"/>
  </sheetViews>
  <sheetFormatPr defaultRowHeight="15" x14ac:dyDescent="0.2"/>
  <cols>
    <col min="1" max="1" width="11.109375" customWidth="1"/>
    <col min="2" max="4" width="11.77734375" customWidth="1"/>
    <col min="5" max="7" width="13.77734375" customWidth="1"/>
    <col min="8" max="8" width="10.44140625" customWidth="1"/>
    <col min="9" max="9" width="9.88671875" bestFit="1" customWidth="1"/>
  </cols>
  <sheetData>
    <row r="1" spans="1:7" ht="15.75" x14ac:dyDescent="0.25">
      <c r="A1" s="10" t="s">
        <v>27</v>
      </c>
      <c r="B1" s="11"/>
      <c r="C1" s="11"/>
      <c r="D1" s="11"/>
      <c r="E1" s="11"/>
      <c r="F1" s="11"/>
      <c r="G1" s="11"/>
    </row>
    <row r="2" spans="1:7" x14ac:dyDescent="0.2">
      <c r="A2" s="11" t="s">
        <v>83</v>
      </c>
      <c r="B2" s="11"/>
      <c r="C2" s="11"/>
      <c r="D2" s="11"/>
      <c r="E2" s="11"/>
      <c r="F2" s="11"/>
      <c r="G2" s="11"/>
    </row>
    <row r="3" spans="1:7" ht="15.75" x14ac:dyDescent="0.25">
      <c r="A3" s="10" t="s">
        <v>28</v>
      </c>
      <c r="B3" s="11"/>
      <c r="C3" s="11"/>
      <c r="D3" s="11"/>
      <c r="E3" s="11"/>
      <c r="F3" s="11"/>
      <c r="G3" s="11"/>
    </row>
    <row r="4" spans="1:7" x14ac:dyDescent="0.2">
      <c r="A4" s="44" t="s">
        <v>70</v>
      </c>
      <c r="B4" s="11"/>
      <c r="C4" s="11"/>
      <c r="D4" s="11"/>
      <c r="E4" s="11"/>
      <c r="F4" s="11"/>
      <c r="G4" s="11"/>
    </row>
    <row r="5" spans="1:7" x14ac:dyDescent="0.2">
      <c r="A5" s="44"/>
      <c r="B5" s="11"/>
      <c r="C5" s="11"/>
      <c r="D5" s="11"/>
      <c r="E5" s="11"/>
      <c r="F5" s="11"/>
      <c r="G5" s="11"/>
    </row>
    <row r="6" spans="1:7" x14ac:dyDescent="0.2">
      <c r="A6" s="9"/>
      <c r="B6" s="9"/>
      <c r="C6" s="9"/>
      <c r="D6" s="43" t="s">
        <v>11</v>
      </c>
      <c r="E6" s="9"/>
      <c r="F6" s="9"/>
      <c r="G6" s="9"/>
    </row>
    <row r="7" spans="1:7" x14ac:dyDescent="0.2">
      <c r="A7" s="9"/>
      <c r="B7" s="6" t="s">
        <v>11</v>
      </c>
      <c r="C7" s="6" t="s">
        <v>11</v>
      </c>
      <c r="D7" s="43" t="s">
        <v>12</v>
      </c>
      <c r="E7" s="43" t="s">
        <v>7</v>
      </c>
      <c r="F7" s="9"/>
      <c r="G7" s="9"/>
    </row>
    <row r="8" spans="1:7" x14ac:dyDescent="0.2">
      <c r="A8" s="43" t="s">
        <v>0</v>
      </c>
      <c r="B8" s="6" t="s">
        <v>12</v>
      </c>
      <c r="C8" s="6" t="s">
        <v>12</v>
      </c>
      <c r="D8" s="6" t="s">
        <v>17</v>
      </c>
      <c r="E8" s="6" t="s">
        <v>15</v>
      </c>
      <c r="F8" s="6" t="s">
        <v>20</v>
      </c>
      <c r="G8" s="6" t="s">
        <v>9</v>
      </c>
    </row>
    <row r="9" spans="1:7" x14ac:dyDescent="0.2">
      <c r="A9" s="43" t="s">
        <v>1</v>
      </c>
      <c r="B9" s="6" t="s">
        <v>14</v>
      </c>
      <c r="C9" s="6" t="s">
        <v>29</v>
      </c>
      <c r="D9" s="6" t="s">
        <v>30</v>
      </c>
      <c r="E9" s="6" t="s">
        <v>16</v>
      </c>
      <c r="F9" s="6" t="s">
        <v>10</v>
      </c>
      <c r="G9" s="6" t="s">
        <v>10</v>
      </c>
    </row>
    <row r="10" spans="1:7" x14ac:dyDescent="0.2">
      <c r="A10" s="43" t="s">
        <v>3</v>
      </c>
      <c r="B10" s="6" t="s">
        <v>13</v>
      </c>
      <c r="C10" s="6" t="s">
        <v>13</v>
      </c>
      <c r="D10" s="6" t="s">
        <v>13</v>
      </c>
      <c r="E10" s="6" t="s">
        <v>13</v>
      </c>
      <c r="F10" s="6" t="s">
        <v>13</v>
      </c>
      <c r="G10" s="6" t="s">
        <v>13</v>
      </c>
    </row>
    <row r="11" spans="1:7" x14ac:dyDescent="0.2">
      <c r="A11" s="43" t="s">
        <v>5</v>
      </c>
      <c r="B11" s="6"/>
      <c r="C11" s="6"/>
      <c r="D11" s="6"/>
      <c r="E11" s="6"/>
      <c r="F11" s="6"/>
      <c r="G11" s="6"/>
    </row>
    <row r="12" spans="1:7" x14ac:dyDescent="0.2">
      <c r="A12" s="25">
        <v>1999</v>
      </c>
      <c r="B12" s="8">
        <v>135641.91666666666</v>
      </c>
      <c r="C12" s="8">
        <v>44735.833333333336</v>
      </c>
      <c r="D12" s="3">
        <v>625.68649771808566</v>
      </c>
      <c r="E12" s="4">
        <v>335887282.56999993</v>
      </c>
      <c r="F12" s="4">
        <v>236485393.56999999</v>
      </c>
      <c r="G12" s="4">
        <v>99401889</v>
      </c>
    </row>
    <row r="13" spans="1:7" x14ac:dyDescent="0.2">
      <c r="A13" s="25">
        <v>2000</v>
      </c>
      <c r="B13" s="8">
        <v>126004.25</v>
      </c>
      <c r="C13" s="8">
        <v>41719.083333333336</v>
      </c>
      <c r="D13" s="5">
        <v>622.23378889357184</v>
      </c>
      <c r="E13" s="1">
        <v>311508279.5</v>
      </c>
      <c r="F13" s="1">
        <v>217415353</v>
      </c>
      <c r="G13" s="1">
        <v>94092926.5</v>
      </c>
    </row>
    <row r="14" spans="1:7" x14ac:dyDescent="0.2">
      <c r="A14" s="25">
        <v>2001</v>
      </c>
      <c r="B14" s="8">
        <v>121323.08333333333</v>
      </c>
      <c r="C14" s="8">
        <v>40654.75</v>
      </c>
      <c r="D14" s="5">
        <v>624.09558075419648</v>
      </c>
      <c r="E14" s="1">
        <v>304469397.74000001</v>
      </c>
      <c r="F14" s="1">
        <v>198041220.74000001</v>
      </c>
      <c r="G14" s="1">
        <v>106428177</v>
      </c>
    </row>
    <row r="15" spans="1:7" x14ac:dyDescent="0.2">
      <c r="A15" s="25">
        <v>2002</v>
      </c>
      <c r="B15" s="8">
        <v>127578.33333333333</v>
      </c>
      <c r="C15" s="8">
        <v>43270.5</v>
      </c>
      <c r="D15" s="5">
        <v>619.91415822172917</v>
      </c>
      <c r="E15" s="1">
        <v>321887947</v>
      </c>
      <c r="F15" s="1">
        <v>249609388</v>
      </c>
      <c r="G15" s="1">
        <v>72278559</v>
      </c>
    </row>
    <row r="16" spans="1:7" x14ac:dyDescent="0.2">
      <c r="A16" s="25">
        <v>2003</v>
      </c>
      <c r="B16" s="8">
        <v>129443</v>
      </c>
      <c r="C16" s="8">
        <v>44837.166666666664</v>
      </c>
      <c r="D16" s="5">
        <v>624.69813408147263</v>
      </c>
      <c r="E16" s="1">
        <v>336116332.25</v>
      </c>
      <c r="F16" s="1">
        <v>283371388.25</v>
      </c>
      <c r="G16" s="1">
        <v>52744944</v>
      </c>
    </row>
    <row r="17" spans="1:8" x14ac:dyDescent="0.2">
      <c r="A17" s="25">
        <v>2004</v>
      </c>
      <c r="B17" s="8">
        <v>125436.08333333333</v>
      </c>
      <c r="C17" s="8">
        <v>44237.666666666664</v>
      </c>
      <c r="D17" s="5">
        <v>601.52646453248735</v>
      </c>
      <c r="E17" s="1">
        <v>319321526.74999994</v>
      </c>
      <c r="F17" s="1">
        <v>250387621.74999994</v>
      </c>
      <c r="G17" s="1">
        <v>68933905</v>
      </c>
    </row>
    <row r="18" spans="1:8" x14ac:dyDescent="0.2">
      <c r="A18" s="25">
        <v>2005</v>
      </c>
      <c r="B18" s="8">
        <v>112970.08333333333</v>
      </c>
      <c r="C18" s="8">
        <v>39952.333333333336</v>
      </c>
      <c r="D18" s="5">
        <v>601.23487841761437</v>
      </c>
      <c r="E18" s="1">
        <v>288248835.29000002</v>
      </c>
      <c r="F18" s="1">
        <v>209665750.29000002</v>
      </c>
      <c r="G18" s="1">
        <v>78583085</v>
      </c>
    </row>
    <row r="19" spans="1:8" x14ac:dyDescent="0.2">
      <c r="A19" s="25">
        <v>2006</v>
      </c>
      <c r="B19" s="8">
        <v>105495</v>
      </c>
      <c r="C19" s="8">
        <v>37473.333333333336</v>
      </c>
      <c r="D19" s="5">
        <v>600.5120263298345</v>
      </c>
      <c r="E19" s="1">
        <v>270038248</v>
      </c>
      <c r="F19" s="1">
        <v>222402158</v>
      </c>
      <c r="G19" s="1">
        <v>47636090</v>
      </c>
    </row>
    <row r="20" spans="1:8" x14ac:dyDescent="0.2">
      <c r="A20" s="25">
        <v>2007</v>
      </c>
      <c r="B20" s="8">
        <v>100328.25</v>
      </c>
      <c r="C20" s="8">
        <v>35913</v>
      </c>
      <c r="D20" s="5">
        <v>600.59255933320333</v>
      </c>
      <c r="E20" s="1">
        <v>258828966.99999997</v>
      </c>
      <c r="F20" s="1">
        <v>193578367.99999997</v>
      </c>
      <c r="G20" s="1">
        <v>65250599</v>
      </c>
    </row>
    <row r="21" spans="1:8" x14ac:dyDescent="0.2">
      <c r="A21" s="25">
        <v>2008</v>
      </c>
      <c r="B21" s="1">
        <v>98027.916666666672</v>
      </c>
      <c r="C21" s="1">
        <v>35643.666666666664</v>
      </c>
      <c r="D21" s="5">
        <v>614.3794573135948</v>
      </c>
      <c r="E21" s="1">
        <v>262784839.00000003</v>
      </c>
      <c r="F21" s="1">
        <v>191272718.00000003</v>
      </c>
      <c r="G21" s="1">
        <v>71512121</v>
      </c>
    </row>
    <row r="22" spans="1:8" x14ac:dyDescent="0.2">
      <c r="A22" s="25">
        <v>2009</v>
      </c>
      <c r="B22" s="1">
        <v>100434.41666666667</v>
      </c>
      <c r="C22" s="1">
        <v>36874.916666666664</v>
      </c>
      <c r="D22" s="5">
        <v>661.93522471237236</v>
      </c>
      <c r="E22" s="1">
        <v>292905675.00000006</v>
      </c>
      <c r="F22" s="1">
        <v>238610736.00000006</v>
      </c>
      <c r="G22" s="1">
        <v>54294939</v>
      </c>
    </row>
    <row r="23" spans="1:8" x14ac:dyDescent="0.2">
      <c r="A23" s="25">
        <v>2010</v>
      </c>
      <c r="B23" s="1">
        <v>108613.08333333333</v>
      </c>
      <c r="C23" s="1">
        <v>40053.5</v>
      </c>
      <c r="D23" s="5">
        <v>685.63405403606009</v>
      </c>
      <c r="E23" s="1">
        <v>329544522.99999994</v>
      </c>
      <c r="F23" s="1">
        <v>249564385.99999994</v>
      </c>
      <c r="G23" s="1">
        <v>79980137</v>
      </c>
    </row>
    <row r="24" spans="1:8" x14ac:dyDescent="0.2">
      <c r="A24" s="25">
        <v>2011</v>
      </c>
      <c r="B24" s="1">
        <v>116427.66666666667</v>
      </c>
      <c r="C24" s="1">
        <v>42532.666666666664</v>
      </c>
      <c r="D24" s="5">
        <v>667.70818312199242</v>
      </c>
      <c r="E24" s="1">
        <v>340792914.99999994</v>
      </c>
      <c r="F24" s="1">
        <v>239711070.96999994</v>
      </c>
      <c r="G24" s="1">
        <v>101081844.03</v>
      </c>
    </row>
    <row r="25" spans="1:8" x14ac:dyDescent="0.2">
      <c r="A25" s="25">
        <v>2012</v>
      </c>
      <c r="B25" s="1">
        <v>113561.91666666667</v>
      </c>
      <c r="C25" s="1">
        <v>41565.083333333336</v>
      </c>
      <c r="D25" s="5">
        <v>668.81327474382556</v>
      </c>
      <c r="E25" s="1">
        <v>333591353.99000007</v>
      </c>
      <c r="F25" s="1">
        <v>237489951.03000009</v>
      </c>
      <c r="G25" s="1">
        <v>96101402.959999993</v>
      </c>
    </row>
    <row r="26" spans="1:8" x14ac:dyDescent="0.2">
      <c r="A26" s="25">
        <v>2013</v>
      </c>
      <c r="B26" s="1">
        <v>110193.83333333333</v>
      </c>
      <c r="C26" s="1">
        <v>40168.666666666664</v>
      </c>
      <c r="D26" s="5">
        <v>668.96549576369648</v>
      </c>
      <c r="E26" s="1">
        <v>322457424.13</v>
      </c>
      <c r="F26" s="1">
        <v>237740942.13</v>
      </c>
      <c r="G26" s="1">
        <v>84716482</v>
      </c>
    </row>
    <row r="27" spans="1:8" x14ac:dyDescent="0.2">
      <c r="A27" s="25">
        <v>2014</v>
      </c>
      <c r="B27" s="1">
        <v>104115.83333333333</v>
      </c>
      <c r="C27" s="1">
        <v>37835.666666666664</v>
      </c>
      <c r="D27" s="5">
        <v>655.0941834644558</v>
      </c>
      <c r="E27" s="1">
        <v>297431101.92999995</v>
      </c>
      <c r="F27" s="1">
        <v>213503403.92999995</v>
      </c>
      <c r="G27" s="1">
        <v>83927698</v>
      </c>
    </row>
    <row r="28" spans="1:8" x14ac:dyDescent="0.2">
      <c r="A28" s="25">
        <v>2015</v>
      </c>
      <c r="B28" s="1">
        <v>93994.75</v>
      </c>
      <c r="C28" s="1">
        <v>34255</v>
      </c>
      <c r="D28" s="5">
        <v>680.49390356638935</v>
      </c>
      <c r="E28" s="1">
        <v>279723824</v>
      </c>
      <c r="F28" s="1">
        <v>197295606</v>
      </c>
      <c r="G28" s="1">
        <v>82428218</v>
      </c>
      <c r="H28" s="1"/>
    </row>
    <row r="29" spans="1:8" x14ac:dyDescent="0.2">
      <c r="A29" s="54">
        <v>2016</v>
      </c>
      <c r="B29" s="13">
        <v>91159.416666666672</v>
      </c>
      <c r="C29" s="13">
        <v>32765.916666666668</v>
      </c>
      <c r="D29" s="46">
        <v>767.43925979994447</v>
      </c>
      <c r="E29" s="13">
        <v>301750210</v>
      </c>
      <c r="F29" s="1">
        <v>191780147</v>
      </c>
      <c r="G29" s="1">
        <v>109970063</v>
      </c>
      <c r="H29" s="1"/>
    </row>
    <row r="30" spans="1:8" x14ac:dyDescent="0.2">
      <c r="A30" s="54">
        <v>2017</v>
      </c>
      <c r="B30" s="13">
        <v>95165.25</v>
      </c>
      <c r="C30" s="13">
        <v>33450.083333333336</v>
      </c>
      <c r="D30" s="46">
        <v>778.95780725508894</v>
      </c>
      <c r="E30" s="13">
        <v>312674442.78999996</v>
      </c>
      <c r="F30" s="1">
        <v>221046850.41999996</v>
      </c>
      <c r="G30" s="1">
        <v>91627592.370000005</v>
      </c>
      <c r="H30" s="1"/>
    </row>
    <row r="31" spans="1:8" x14ac:dyDescent="0.2">
      <c r="A31" s="54">
        <v>2018</v>
      </c>
      <c r="B31" s="13">
        <v>90735.5</v>
      </c>
      <c r="C31" s="13">
        <v>31736.5</v>
      </c>
      <c r="D31" s="46">
        <v>769.60558731009007</v>
      </c>
      <c r="E31" s="13">
        <v>293095052.66000009</v>
      </c>
      <c r="F31" s="1">
        <v>202396105.72000009</v>
      </c>
      <c r="G31" s="1">
        <v>90698946.939999998</v>
      </c>
      <c r="H31" s="1"/>
    </row>
    <row r="32" spans="1:8" x14ac:dyDescent="0.2">
      <c r="A32" s="54">
        <v>2019</v>
      </c>
      <c r="B32" s="13">
        <v>81908</v>
      </c>
      <c r="C32" s="13">
        <v>28900.75</v>
      </c>
      <c r="D32" s="46">
        <v>768.78322278256894</v>
      </c>
      <c r="E32" s="13">
        <v>266620940.70999998</v>
      </c>
      <c r="F32" s="1">
        <v>185507001.80999997</v>
      </c>
      <c r="G32" s="1">
        <v>81113938.900000006</v>
      </c>
      <c r="H32" s="1"/>
    </row>
    <row r="33" spans="1:10" x14ac:dyDescent="0.2">
      <c r="A33" s="54">
        <v>2020</v>
      </c>
      <c r="B33" s="13">
        <v>79756.166666666672</v>
      </c>
      <c r="C33" s="13">
        <v>28224.5</v>
      </c>
      <c r="D33" s="46">
        <v>819.55122677106772</v>
      </c>
      <c r="E33" s="13">
        <v>277577083.19999999</v>
      </c>
      <c r="F33" s="1">
        <v>175891473.44999999</v>
      </c>
      <c r="G33" s="1">
        <v>101685609.75</v>
      </c>
    </row>
    <row r="34" spans="1:10" x14ac:dyDescent="0.2">
      <c r="A34" s="54">
        <v>2021</v>
      </c>
      <c r="B34" s="13">
        <v>91517.083333333328</v>
      </c>
      <c r="C34" s="13">
        <v>32388.083333333332</v>
      </c>
      <c r="D34" s="46">
        <v>987.69984093944015</v>
      </c>
      <c r="E34" s="13">
        <v>383876457.07999998</v>
      </c>
      <c r="F34" s="1">
        <v>245147255.39999998</v>
      </c>
      <c r="G34" s="1">
        <v>138729201.68000001</v>
      </c>
    </row>
    <row r="35" spans="1:10" x14ac:dyDescent="0.2">
      <c r="A35" s="54">
        <v>2022</v>
      </c>
      <c r="B35" s="13">
        <v>76412.666666666672</v>
      </c>
      <c r="C35" s="13">
        <v>27561.666666666668</v>
      </c>
      <c r="D35" s="46">
        <v>1019.4161300417248</v>
      </c>
      <c r="E35" s="13">
        <v>337161690.85000008</v>
      </c>
      <c r="F35" s="1">
        <v>171648932.54000008</v>
      </c>
      <c r="G35" s="1">
        <v>165512758.31</v>
      </c>
    </row>
    <row r="36" spans="1:10" x14ac:dyDescent="0.2">
      <c r="A36" s="54">
        <v>2023</v>
      </c>
      <c r="B36" s="13">
        <v>66671.083333333328</v>
      </c>
      <c r="C36" s="13">
        <v>24260.5</v>
      </c>
      <c r="D36" s="46">
        <v>1075.7945701861049</v>
      </c>
      <c r="E36" s="13">
        <v>313191770.03999996</v>
      </c>
      <c r="F36" s="1">
        <v>245398570.58999997</v>
      </c>
      <c r="G36" s="1">
        <v>67793199.450000003</v>
      </c>
    </row>
    <row r="37" spans="1:10" x14ac:dyDescent="0.2">
      <c r="A37" s="54">
        <v>2024</v>
      </c>
      <c r="B37" s="13">
        <v>62137.333333333336</v>
      </c>
      <c r="C37" s="13">
        <v>22738.666666666668</v>
      </c>
      <c r="D37" s="46">
        <v>1085.0869713254513</v>
      </c>
      <c r="E37" s="13">
        <v>296081171.34374797</v>
      </c>
      <c r="F37" s="1">
        <v>227027704.84374797</v>
      </c>
      <c r="G37" s="1">
        <v>69053466.5</v>
      </c>
    </row>
    <row r="38" spans="1:10" x14ac:dyDescent="0.2">
      <c r="A38" s="54" t="s">
        <v>6</v>
      </c>
      <c r="B38" s="13"/>
      <c r="C38" s="13"/>
      <c r="D38" s="46"/>
      <c r="E38" s="13"/>
      <c r="F38" s="1"/>
      <c r="G38" s="1"/>
    </row>
    <row r="39" spans="1:10" x14ac:dyDescent="0.2">
      <c r="A39" s="54">
        <v>2025</v>
      </c>
      <c r="B39" s="13">
        <v>65858.262206942905</v>
      </c>
      <c r="C39" s="13">
        <v>23754.745768943514</v>
      </c>
      <c r="D39" s="46">
        <v>1151.6393457635816</v>
      </c>
      <c r="E39" s="13">
        <v>328282798.51351577</v>
      </c>
      <c r="F39" s="1">
        <v>243904750.04702583</v>
      </c>
      <c r="G39" s="1">
        <v>84378048.466489941</v>
      </c>
      <c r="H39" s="74"/>
      <c r="I39" s="74"/>
    </row>
    <row r="40" spans="1:10" x14ac:dyDescent="0.2">
      <c r="A40" s="54">
        <v>2026</v>
      </c>
      <c r="B40" s="13">
        <v>70888.764400555679</v>
      </c>
      <c r="C40" s="13">
        <v>25569.222748671444</v>
      </c>
      <c r="D40" s="46">
        <v>1274.061581609519</v>
      </c>
      <c r="E40" s="13">
        <v>390921172.50838119</v>
      </c>
      <c r="F40" s="1">
        <v>285152913.158324</v>
      </c>
      <c r="G40" s="1">
        <v>105768259.35005729</v>
      </c>
      <c r="H40" s="74"/>
      <c r="I40" s="74"/>
    </row>
    <row r="41" spans="1:10" x14ac:dyDescent="0.2">
      <c r="A41" s="54">
        <v>2027</v>
      </c>
      <c r="B41" s="13">
        <v>73912.262516267903</v>
      </c>
      <c r="C41" s="13">
        <v>26659.783396110637</v>
      </c>
      <c r="D41" s="46">
        <v>1390.2206938726101</v>
      </c>
      <c r="E41" s="13">
        <v>444755790.85721302</v>
      </c>
      <c r="F41" s="1">
        <v>321828760.24285752</v>
      </c>
      <c r="G41" s="1">
        <v>122927030.61435562</v>
      </c>
      <c r="H41" s="74"/>
      <c r="I41" s="74"/>
    </row>
    <row r="42" spans="1:10" x14ac:dyDescent="0.2">
      <c r="A42" s="54">
        <v>2028</v>
      </c>
      <c r="B42" s="13">
        <v>73168.947523463881</v>
      </c>
      <c r="C42" s="13">
        <v>26391.673396110637</v>
      </c>
      <c r="D42" s="46">
        <v>1451.9445313000044</v>
      </c>
      <c r="E42" s="13">
        <v>459830950.31206387</v>
      </c>
      <c r="F42" s="1">
        <v>330615439.64164078</v>
      </c>
      <c r="G42" s="1">
        <v>129215510.670423</v>
      </c>
      <c r="H42" s="74"/>
      <c r="I42" s="74"/>
    </row>
    <row r="43" spans="1:10" x14ac:dyDescent="0.2">
      <c r="A43" s="54">
        <v>2029</v>
      </c>
      <c r="B43" s="1">
        <v>72115.287223530395</v>
      </c>
      <c r="C43" s="1">
        <v>26011.623396110637</v>
      </c>
      <c r="D43" s="5">
        <v>1513.2929140925237</v>
      </c>
      <c r="E43" s="1">
        <v>472358464.4325304</v>
      </c>
      <c r="F43" s="1">
        <v>336875555.57065654</v>
      </c>
      <c r="G43" s="1">
        <v>135482908.86187413</v>
      </c>
      <c r="H43" s="74"/>
      <c r="I43" s="74"/>
    </row>
    <row r="44" spans="1:10" x14ac:dyDescent="0.2">
      <c r="A44" s="54"/>
      <c r="B44" s="1"/>
      <c r="C44" s="1"/>
      <c r="D44" s="1"/>
      <c r="E44" s="1"/>
      <c r="F44" s="1"/>
      <c r="G44" s="1"/>
    </row>
    <row r="45" spans="1:10" ht="15.75" x14ac:dyDescent="0.25">
      <c r="A45" s="10"/>
      <c r="B45" s="10"/>
      <c r="C45" s="10"/>
      <c r="D45" s="10"/>
      <c r="E45" s="10"/>
      <c r="F45" s="10"/>
      <c r="G45" s="10"/>
      <c r="J45" s="45"/>
    </row>
    <row r="46" spans="1:10" x14ac:dyDescent="0.2">
      <c r="A46" s="11" t="s">
        <v>27</v>
      </c>
      <c r="B46" s="11"/>
      <c r="C46" s="11"/>
      <c r="D46" s="11"/>
      <c r="E46" s="11"/>
      <c r="F46" s="11"/>
      <c r="G46" s="11"/>
    </row>
    <row r="47" spans="1:10" x14ac:dyDescent="0.2">
      <c r="A47" s="11" t="s">
        <v>83</v>
      </c>
      <c r="B47" s="11"/>
      <c r="C47" s="11"/>
      <c r="D47" s="11"/>
      <c r="E47" s="11"/>
      <c r="F47" s="11"/>
      <c r="G47" s="11"/>
    </row>
    <row r="48" spans="1:10" ht="15.75" x14ac:dyDescent="0.25">
      <c r="A48" s="10" t="s">
        <v>52</v>
      </c>
      <c r="B48" s="11"/>
      <c r="C48" s="11"/>
      <c r="D48" s="11"/>
      <c r="E48" s="11"/>
      <c r="F48" s="11"/>
      <c r="G48" s="11"/>
    </row>
    <row r="49" spans="1:7" ht="15.75" x14ac:dyDescent="0.25">
      <c r="A49" s="10"/>
      <c r="B49" s="11"/>
      <c r="C49" s="11"/>
      <c r="D49" s="11"/>
      <c r="E49" s="11"/>
      <c r="F49" s="11"/>
      <c r="G49" s="11"/>
    </row>
    <row r="50" spans="1:7" x14ac:dyDescent="0.2">
      <c r="A50" s="44" t="s">
        <v>70</v>
      </c>
      <c r="B50" s="11"/>
      <c r="C50" s="11"/>
      <c r="D50" s="11"/>
      <c r="E50" s="11"/>
      <c r="F50" s="11"/>
      <c r="G50" s="11"/>
    </row>
    <row r="51" spans="1:7" ht="15.75" x14ac:dyDescent="0.25">
      <c r="A51" s="16"/>
      <c r="B51" s="9"/>
      <c r="C51" s="9"/>
      <c r="D51" s="43" t="s">
        <v>11</v>
      </c>
      <c r="E51" s="9"/>
      <c r="F51" s="9"/>
      <c r="G51" s="9"/>
    </row>
    <row r="52" spans="1:7" x14ac:dyDescent="0.2">
      <c r="B52" s="6" t="s">
        <v>11</v>
      </c>
      <c r="C52" s="6" t="s">
        <v>11</v>
      </c>
      <c r="D52" s="43" t="s">
        <v>12</v>
      </c>
      <c r="E52" s="43" t="s">
        <v>7</v>
      </c>
      <c r="F52" s="9"/>
      <c r="G52" s="9"/>
    </row>
    <row r="53" spans="1:7" x14ac:dyDescent="0.2">
      <c r="A53" s="65" t="s">
        <v>0</v>
      </c>
      <c r="B53" s="6" t="s">
        <v>12</v>
      </c>
      <c r="C53" s="6" t="s">
        <v>12</v>
      </c>
      <c r="D53" s="43" t="s">
        <v>17</v>
      </c>
      <c r="E53" s="43" t="s">
        <v>15</v>
      </c>
      <c r="F53" s="43" t="s">
        <v>20</v>
      </c>
      <c r="G53" s="43" t="s">
        <v>9</v>
      </c>
    </row>
    <row r="54" spans="1:7" x14ac:dyDescent="0.2">
      <c r="A54" s="65" t="s">
        <v>1</v>
      </c>
      <c r="B54" s="6" t="s">
        <v>14</v>
      </c>
      <c r="C54" s="6" t="s">
        <v>29</v>
      </c>
      <c r="D54" s="6" t="s">
        <v>30</v>
      </c>
      <c r="E54" s="6" t="s">
        <v>16</v>
      </c>
      <c r="F54" s="6" t="s">
        <v>10</v>
      </c>
      <c r="G54" s="6" t="s">
        <v>10</v>
      </c>
    </row>
    <row r="55" spans="1:7" x14ac:dyDescent="0.2">
      <c r="A55" s="65" t="s">
        <v>3</v>
      </c>
      <c r="B55" s="6" t="s">
        <v>13</v>
      </c>
      <c r="C55" s="6" t="s">
        <v>13</v>
      </c>
      <c r="D55" s="6" t="s">
        <v>13</v>
      </c>
      <c r="E55" s="6" t="s">
        <v>13</v>
      </c>
      <c r="F55" s="6" t="s">
        <v>13</v>
      </c>
      <c r="G55" s="6" t="s">
        <v>13</v>
      </c>
    </row>
    <row r="56" spans="1:7" x14ac:dyDescent="0.2">
      <c r="A56" s="43" t="s">
        <v>5</v>
      </c>
      <c r="B56" s="6"/>
      <c r="C56" s="6"/>
      <c r="D56" s="6"/>
      <c r="E56" s="6"/>
      <c r="F56" s="6"/>
      <c r="G56" s="6"/>
    </row>
    <row r="57" spans="1:7" x14ac:dyDescent="0.2">
      <c r="A57" s="43" t="s">
        <v>55</v>
      </c>
      <c r="B57" s="8">
        <v>121142.74184380721</v>
      </c>
      <c r="C57" s="8">
        <v>37600.637925475923</v>
      </c>
      <c r="D57" s="3">
        <v>650.44632779959397</v>
      </c>
      <c r="E57" s="4">
        <v>293486362.33857548</v>
      </c>
      <c r="F57" s="4">
        <v>206632526.76320481</v>
      </c>
      <c r="G57" s="4">
        <v>86853835.575370744</v>
      </c>
    </row>
    <row r="58" spans="1:7" x14ac:dyDescent="0.2">
      <c r="A58" s="43" t="s">
        <v>56</v>
      </c>
      <c r="B58" s="1">
        <v>110500.70607032358</v>
      </c>
      <c r="C58" s="1">
        <v>34045.21061356851</v>
      </c>
      <c r="D58" s="15">
        <v>647.40484868631631</v>
      </c>
      <c r="E58" s="1">
        <v>264492413.10925308</v>
      </c>
      <c r="F58" s="1">
        <v>184600908.37479678</v>
      </c>
      <c r="G58" s="1">
        <v>79891504.734456301</v>
      </c>
    </row>
    <row r="59" spans="1:7" x14ac:dyDescent="0.2">
      <c r="A59" s="43" t="s">
        <v>57</v>
      </c>
      <c r="B59" s="1">
        <v>106050.75</v>
      </c>
      <c r="C59" s="1">
        <v>32452.75</v>
      </c>
      <c r="D59" s="15">
        <v>656.30125526085362</v>
      </c>
      <c r="E59" s="1">
        <v>255585366.74000001</v>
      </c>
      <c r="F59" s="1">
        <v>166244747.11804643</v>
      </c>
      <c r="G59" s="1">
        <v>89340619.621953577</v>
      </c>
    </row>
    <row r="60" spans="1:7" x14ac:dyDescent="0.2">
      <c r="A60" s="43" t="s">
        <v>58</v>
      </c>
      <c r="B60" s="1">
        <v>111031.66666666666</v>
      </c>
      <c r="C60" s="1">
        <v>34506.333333333336</v>
      </c>
      <c r="D60" s="15">
        <v>653.2674364126392</v>
      </c>
      <c r="E60" s="1">
        <v>270502367</v>
      </c>
      <c r="F60" s="1">
        <v>209762219.76842579</v>
      </c>
      <c r="G60" s="1">
        <v>60740147.2315742</v>
      </c>
    </row>
    <row r="61" spans="1:7" x14ac:dyDescent="0.2">
      <c r="A61" s="43" t="s">
        <v>59</v>
      </c>
      <c r="B61" s="1">
        <v>111478.66666666667</v>
      </c>
      <c r="C61" s="1">
        <v>35409</v>
      </c>
      <c r="D61" s="15">
        <v>657.83092163480092</v>
      </c>
      <c r="E61" s="1">
        <v>279517621.25</v>
      </c>
      <c r="F61" s="1">
        <v>235654411.20854729</v>
      </c>
      <c r="G61" s="1">
        <v>43863210.041452728</v>
      </c>
    </row>
    <row r="62" spans="1:7" x14ac:dyDescent="0.2">
      <c r="A62" s="43" t="s">
        <v>60</v>
      </c>
      <c r="B62" s="1">
        <v>106947.08333333333</v>
      </c>
      <c r="C62" s="1">
        <v>34627.166666666664</v>
      </c>
      <c r="D62" s="15">
        <v>644.43649194033571</v>
      </c>
      <c r="E62" s="1">
        <v>267780117.74999994</v>
      </c>
      <c r="F62" s="1">
        <v>209972774.20588884</v>
      </c>
      <c r="G62" s="1">
        <v>57807343.544111103</v>
      </c>
    </row>
    <row r="63" spans="1:7" x14ac:dyDescent="0.2">
      <c r="A63" s="43" t="s">
        <v>61</v>
      </c>
      <c r="B63" s="1">
        <v>93693.25</v>
      </c>
      <c r="C63" s="1">
        <v>30291.166666666672</v>
      </c>
      <c r="D63" s="15">
        <v>639.96149086367313</v>
      </c>
      <c r="E63" s="1">
        <v>232622162.16000003</v>
      </c>
      <c r="F63" s="1">
        <v>169204153.46792036</v>
      </c>
      <c r="G63" s="1">
        <v>63418008.692079678</v>
      </c>
    </row>
    <row r="64" spans="1:7" x14ac:dyDescent="0.2">
      <c r="A64" s="43" t="s">
        <v>62</v>
      </c>
      <c r="B64" s="1">
        <v>86651.166666666672</v>
      </c>
      <c r="C64" s="1">
        <v>27614.666666666672</v>
      </c>
      <c r="D64" s="15">
        <v>639.65644968253582</v>
      </c>
      <c r="E64" s="1">
        <v>211966795.67000002</v>
      </c>
      <c r="F64" s="1">
        <v>174574798.68315935</v>
      </c>
      <c r="G64" s="1">
        <v>37391996.986840658</v>
      </c>
    </row>
    <row r="65" spans="1:7" x14ac:dyDescent="0.2">
      <c r="A65" s="43" t="s">
        <v>63</v>
      </c>
      <c r="B65" s="1">
        <v>81291.5</v>
      </c>
      <c r="C65" s="1">
        <v>25846.25</v>
      </c>
      <c r="D65" s="15">
        <v>642.47103690090432</v>
      </c>
      <c r="E65" s="1">
        <v>199265604.44999996</v>
      </c>
      <c r="F65" s="1">
        <v>149030886.90210059</v>
      </c>
      <c r="G65" s="1">
        <v>50234717.547899358</v>
      </c>
    </row>
    <row r="66" spans="1:7" x14ac:dyDescent="0.2">
      <c r="A66" s="43" t="s">
        <v>64</v>
      </c>
      <c r="B66" s="1">
        <v>78664.083333333343</v>
      </c>
      <c r="C66" s="1">
        <v>25334.583333333328</v>
      </c>
      <c r="D66" s="15">
        <v>652.64342700195732</v>
      </c>
      <c r="E66" s="1">
        <v>198413391.46000004</v>
      </c>
      <c r="F66" s="1">
        <v>144418790.73606753</v>
      </c>
      <c r="G66" s="1">
        <v>53994600.723932505</v>
      </c>
    </row>
    <row r="67" spans="1:7" x14ac:dyDescent="0.2">
      <c r="A67" s="43" t="s">
        <v>65</v>
      </c>
      <c r="B67" s="1">
        <v>80624.916666666672</v>
      </c>
      <c r="C67" s="1">
        <v>26264.166666666664</v>
      </c>
      <c r="D67" s="15">
        <v>697.51141104800615</v>
      </c>
      <c r="E67" s="1">
        <v>219834671.42000008</v>
      </c>
      <c r="F67" s="1">
        <v>165539732.42000008</v>
      </c>
      <c r="G67" s="1">
        <v>54294939</v>
      </c>
    </row>
    <row r="68" spans="1:7" x14ac:dyDescent="0.2">
      <c r="A68" s="43" t="s">
        <v>66</v>
      </c>
      <c r="B68" s="1">
        <v>87686.25</v>
      </c>
      <c r="C68" s="1">
        <v>28775.25</v>
      </c>
      <c r="D68" s="15">
        <v>717.86319064705469</v>
      </c>
      <c r="E68" s="1">
        <v>247880313.31999993</v>
      </c>
      <c r="F68" s="1">
        <v>187655443.31999993</v>
      </c>
      <c r="G68" s="1">
        <v>60224870</v>
      </c>
    </row>
    <row r="69" spans="1:7" x14ac:dyDescent="0.2">
      <c r="A69" s="43" t="s">
        <v>67</v>
      </c>
      <c r="B69" s="1">
        <v>95552.75</v>
      </c>
      <c r="C69" s="1">
        <v>31189.083333333328</v>
      </c>
      <c r="D69" s="15">
        <v>693.17163382486922</v>
      </c>
      <c r="E69" s="1">
        <v>259432654.21999994</v>
      </c>
      <c r="F69" s="1">
        <v>182482899.87972862</v>
      </c>
      <c r="G69" s="1">
        <v>76949754.340271309</v>
      </c>
    </row>
    <row r="70" spans="1:7" x14ac:dyDescent="0.2">
      <c r="A70" s="25">
        <v>2012</v>
      </c>
      <c r="B70" s="1">
        <v>92996.166666666672</v>
      </c>
      <c r="C70" s="1">
        <v>30300.833333333336</v>
      </c>
      <c r="D70" s="15">
        <v>694.04040928467327</v>
      </c>
      <c r="E70" s="1">
        <v>252360033.22000006</v>
      </c>
      <c r="F70" s="1">
        <v>179659847.93821603</v>
      </c>
      <c r="G70" s="1">
        <v>72700185.281784043</v>
      </c>
    </row>
    <row r="71" spans="1:7" x14ac:dyDescent="0.2">
      <c r="A71" s="25">
        <v>2013</v>
      </c>
      <c r="B71" s="1">
        <v>89901.416666666657</v>
      </c>
      <c r="C71" s="1">
        <v>29053.166666666664</v>
      </c>
      <c r="D71" s="12">
        <v>692.78185364188641</v>
      </c>
      <c r="E71" s="1">
        <v>241530079.88999999</v>
      </c>
      <c r="F71" s="1">
        <v>178074947.10567749</v>
      </c>
      <c r="G71" s="1">
        <v>63455132.784322485</v>
      </c>
    </row>
    <row r="72" spans="1:7" x14ac:dyDescent="0.2">
      <c r="A72" s="25">
        <v>2014</v>
      </c>
      <c r="B72" s="1">
        <v>84375.166666666657</v>
      </c>
      <c r="C72" s="1">
        <v>27010.416666666664</v>
      </c>
      <c r="D72" s="12">
        <v>679.33110562283059</v>
      </c>
      <c r="E72" s="1">
        <v>220188194.60999995</v>
      </c>
      <c r="F72" s="1">
        <v>158056533.93134463</v>
      </c>
      <c r="G72" s="1">
        <v>62131660.678655334</v>
      </c>
    </row>
    <row r="73" spans="1:7" x14ac:dyDescent="0.2">
      <c r="A73" s="25">
        <v>2015</v>
      </c>
      <c r="B73" s="1">
        <v>75127</v>
      </c>
      <c r="C73" s="1">
        <v>23859.166666666664</v>
      </c>
      <c r="D73" s="15">
        <v>718.60515008207904</v>
      </c>
      <c r="E73" s="1">
        <v>205743840.52000001</v>
      </c>
      <c r="F73" s="1">
        <v>145115832.88007945</v>
      </c>
      <c r="G73" s="1">
        <v>60628007.639920563</v>
      </c>
    </row>
    <row r="74" spans="1:7" x14ac:dyDescent="0.2">
      <c r="A74" s="54">
        <v>2016</v>
      </c>
      <c r="B74" s="13">
        <v>73381.166666666672</v>
      </c>
      <c r="C74" s="13">
        <v>22949.166666666668</v>
      </c>
      <c r="D74" s="46">
        <v>834.9502997930208</v>
      </c>
      <c r="E74" s="14">
        <v>229936963.06</v>
      </c>
      <c r="F74" s="14">
        <v>146138571.29173291</v>
      </c>
      <c r="G74" s="14">
        <v>83798391.76826711</v>
      </c>
    </row>
    <row r="75" spans="1:7" x14ac:dyDescent="0.2">
      <c r="A75" s="54">
        <v>2017</v>
      </c>
      <c r="B75" s="13">
        <v>78160.166666666672</v>
      </c>
      <c r="C75" s="13">
        <v>24022.75</v>
      </c>
      <c r="D75" s="46">
        <v>826.95767720181902</v>
      </c>
      <c r="E75" s="13">
        <v>238389570.47999996</v>
      </c>
      <c r="F75" s="13">
        <v>168530767.2011174</v>
      </c>
      <c r="G75" s="13">
        <v>69858803.278882548</v>
      </c>
    </row>
    <row r="76" spans="1:7" x14ac:dyDescent="0.2">
      <c r="A76" s="54">
        <v>2018</v>
      </c>
      <c r="B76" s="13">
        <v>75332.25</v>
      </c>
      <c r="C76" s="13">
        <v>23131.916666666664</v>
      </c>
      <c r="D76" s="46">
        <v>810.8429214685342</v>
      </c>
      <c r="E76" s="13">
        <v>225076210.67000008</v>
      </c>
      <c r="F76" s="13">
        <v>155425852.86373675</v>
      </c>
      <c r="G76" s="13">
        <v>69650357.806263328</v>
      </c>
    </row>
    <row r="77" spans="1:7" x14ac:dyDescent="0.2">
      <c r="A77" s="54">
        <v>2019</v>
      </c>
      <c r="B77" s="13">
        <v>67968.583333333328</v>
      </c>
      <c r="C77" s="13">
        <v>21023.75</v>
      </c>
      <c r="D77" s="46">
        <v>812.65829169391748</v>
      </c>
      <c r="E77" s="13">
        <v>205021497.11999997</v>
      </c>
      <c r="F77" s="13">
        <v>142647922.31266126</v>
      </c>
      <c r="G77" s="13">
        <v>62373574.807338722</v>
      </c>
    </row>
    <row r="78" spans="1:7" x14ac:dyDescent="0.2">
      <c r="A78" s="54">
        <v>2020</v>
      </c>
      <c r="B78" s="13">
        <v>66737.25</v>
      </c>
      <c r="C78" s="13">
        <v>20811.416666666668</v>
      </c>
      <c r="D78" s="46">
        <v>864.79287702663203</v>
      </c>
      <c r="E78" s="13">
        <v>215970778.72999999</v>
      </c>
      <c r="F78" s="13">
        <v>136853583.35433224</v>
      </c>
      <c r="G78" s="13">
        <v>79117195.375667751</v>
      </c>
    </row>
    <row r="79" spans="1:7" x14ac:dyDescent="0.2">
      <c r="A79" s="54">
        <v>2021</v>
      </c>
      <c r="B79" s="13">
        <v>78070.833333333328</v>
      </c>
      <c r="C79" s="13">
        <v>24763.333333333332</v>
      </c>
      <c r="D79" s="46">
        <v>1042.5893706757304</v>
      </c>
      <c r="E79" s="13">
        <v>309815857.38999999</v>
      </c>
      <c r="F79" s="13">
        <v>197851432.97477132</v>
      </c>
      <c r="G79" s="13">
        <v>111964424.41522868</v>
      </c>
    </row>
    <row r="80" spans="1:7" x14ac:dyDescent="0.2">
      <c r="A80" s="54">
        <v>2022</v>
      </c>
      <c r="B80" s="13">
        <v>64727.250000000007</v>
      </c>
      <c r="C80" s="13">
        <v>20856.833333333336</v>
      </c>
      <c r="D80" s="46">
        <v>1068.8528091512776</v>
      </c>
      <c r="E80" s="13">
        <v>267514618.78000009</v>
      </c>
      <c r="F80" s="13">
        <v>136191625.55707079</v>
      </c>
      <c r="G80" s="13">
        <v>131322993.2229293</v>
      </c>
    </row>
    <row r="81" spans="1:9" x14ac:dyDescent="0.2">
      <c r="A81" s="54">
        <v>2023</v>
      </c>
      <c r="B81" s="13">
        <v>56185.333333333328</v>
      </c>
      <c r="C81" s="13">
        <v>18151.25</v>
      </c>
      <c r="D81" s="46">
        <v>1132.8229009480522</v>
      </c>
      <c r="E81" s="13">
        <v>246745820.16999996</v>
      </c>
      <c r="F81" s="13">
        <v>187404634.69999996</v>
      </c>
      <c r="G81" s="13">
        <v>59341185.469999991</v>
      </c>
    </row>
    <row r="82" spans="1:9" x14ac:dyDescent="0.2">
      <c r="A82" s="54">
        <v>2024</v>
      </c>
      <c r="B82" s="13">
        <v>52391.166666666672</v>
      </c>
      <c r="C82" s="13">
        <v>16946.583333333336</v>
      </c>
      <c r="D82" s="46">
        <v>1153.7393336107471</v>
      </c>
      <c r="E82" s="13">
        <v>234623277.14374796</v>
      </c>
      <c r="F82" s="13">
        <v>172615553.5982613</v>
      </c>
      <c r="G82" s="13">
        <v>62007723.545486644</v>
      </c>
    </row>
    <row r="83" spans="1:9" x14ac:dyDescent="0.2">
      <c r="A83" s="54" t="s">
        <v>6</v>
      </c>
      <c r="B83" s="13"/>
      <c r="C83" s="13"/>
      <c r="D83" s="46"/>
      <c r="E83" s="13"/>
      <c r="F83" s="13"/>
      <c r="G83" s="13"/>
    </row>
    <row r="84" spans="1:9" x14ac:dyDescent="0.2">
      <c r="A84" s="54">
        <v>2025</v>
      </c>
      <c r="B84" s="13">
        <v>55995.417303533497</v>
      </c>
      <c r="C84" s="13">
        <v>18000.323768943515</v>
      </c>
      <c r="D84" s="46">
        <v>1235.4929529412207</v>
      </c>
      <c r="E84" s="13">
        <v>266871278.00628081</v>
      </c>
      <c r="F84" s="13">
        <v>195482583.70913029</v>
      </c>
      <c r="G84" s="13">
        <v>71388694.297150508</v>
      </c>
      <c r="H84" s="74"/>
      <c r="I84" s="74"/>
    </row>
    <row r="85" spans="1:9" x14ac:dyDescent="0.2">
      <c r="A85" s="54">
        <v>2026</v>
      </c>
      <c r="B85" s="13">
        <v>60580.588317077578</v>
      </c>
      <c r="C85" s="13">
        <v>19554.974748671444</v>
      </c>
      <c r="D85" s="46">
        <v>1390.8477825216169</v>
      </c>
      <c r="E85" s="13">
        <v>326375919.19747066</v>
      </c>
      <c r="F85" s="13">
        <v>237851178.78411177</v>
      </c>
      <c r="G85" s="13">
        <v>88524740.413358897</v>
      </c>
      <c r="H85" s="74"/>
      <c r="I85" s="74"/>
    </row>
    <row r="86" spans="1:9" x14ac:dyDescent="0.2">
      <c r="A86" s="54">
        <v>2027</v>
      </c>
      <c r="B86" s="13">
        <v>63515.74440169763</v>
      </c>
      <c r="C86" s="13">
        <v>20593.992729443973</v>
      </c>
      <c r="D86" s="46">
        <v>1534.8061133023327</v>
      </c>
      <c r="E86" s="13">
        <v>379293431.26145279</v>
      </c>
      <c r="F86" s="13">
        <v>274459686.10293388</v>
      </c>
      <c r="G86" s="13">
        <v>104833745.1585189</v>
      </c>
      <c r="H86" s="74"/>
      <c r="I86" s="74"/>
    </row>
    <row r="87" spans="1:9" x14ac:dyDescent="0.2">
      <c r="A87" s="54">
        <v>2028</v>
      </c>
      <c r="B87" s="13">
        <v>62886.381419328056</v>
      </c>
      <c r="C87" s="13">
        <v>20392.367396110636</v>
      </c>
      <c r="D87" s="46">
        <v>1613.0468940163535</v>
      </c>
      <c r="E87" s="13">
        <v>394726138.67923933</v>
      </c>
      <c r="F87" s="13">
        <v>283805506.76051402</v>
      </c>
      <c r="G87" s="13">
        <v>110920631.91872534</v>
      </c>
      <c r="H87" s="74"/>
      <c r="I87" s="74"/>
    </row>
    <row r="88" spans="1:9" x14ac:dyDescent="0.2">
      <c r="A88" s="54">
        <v>2029</v>
      </c>
      <c r="B88" s="13">
        <v>61994.244640557481</v>
      </c>
      <c r="C88" s="13">
        <v>20106.557396110638</v>
      </c>
      <c r="D88" s="46">
        <v>1690.6675380829549</v>
      </c>
      <c r="E88" s="13">
        <v>407922046.70647204</v>
      </c>
      <c r="F88" s="13">
        <v>290920934.97012007</v>
      </c>
      <c r="G88" s="13">
        <v>117001111.73635194</v>
      </c>
      <c r="H88" s="74"/>
      <c r="I88" s="74"/>
    </row>
    <row r="89" spans="1:9" x14ac:dyDescent="0.2">
      <c r="A89" s="25"/>
      <c r="B89" s="1"/>
      <c r="C89" s="1"/>
      <c r="D89" s="15"/>
      <c r="E89" s="1"/>
      <c r="F89" s="1"/>
      <c r="G89" s="1"/>
    </row>
    <row r="90" spans="1:9" ht="15.75" x14ac:dyDescent="0.25">
      <c r="A90" s="10"/>
      <c r="B90" s="11"/>
      <c r="C90" s="11"/>
      <c r="D90" s="11"/>
      <c r="E90" s="11"/>
      <c r="F90" s="11"/>
      <c r="G90" s="11"/>
    </row>
    <row r="91" spans="1:9" x14ac:dyDescent="0.2">
      <c r="A91" s="11" t="s">
        <v>27</v>
      </c>
      <c r="B91" s="11"/>
      <c r="C91" s="11"/>
      <c r="D91" s="11"/>
      <c r="E91" s="11"/>
      <c r="F91" s="11"/>
      <c r="G91" s="11"/>
    </row>
    <row r="92" spans="1:9" x14ac:dyDescent="0.2">
      <c r="A92" s="11" t="s">
        <v>83</v>
      </c>
      <c r="B92" s="11"/>
      <c r="C92" s="11"/>
      <c r="D92" s="11"/>
      <c r="E92" s="11"/>
      <c r="F92" s="11"/>
      <c r="G92" s="11"/>
    </row>
    <row r="93" spans="1:9" ht="15.75" x14ac:dyDescent="0.25">
      <c r="A93" s="10" t="s">
        <v>31</v>
      </c>
      <c r="B93" s="11"/>
      <c r="C93" s="11"/>
      <c r="D93" s="11"/>
      <c r="E93" s="11"/>
      <c r="F93" s="11"/>
      <c r="G93" s="11"/>
    </row>
    <row r="94" spans="1:9" x14ac:dyDescent="0.2">
      <c r="A94" s="11" t="s">
        <v>80</v>
      </c>
      <c r="B94" s="11"/>
      <c r="C94" s="11"/>
      <c r="D94" s="11"/>
      <c r="E94" s="11"/>
      <c r="F94" s="11"/>
      <c r="G94" s="11"/>
    </row>
    <row r="95" spans="1:9" x14ac:dyDescent="0.2">
      <c r="A95" s="1"/>
      <c r="B95" s="1"/>
      <c r="C95" s="1"/>
      <c r="D95" s="1"/>
      <c r="E95" s="1"/>
      <c r="F95" s="1"/>
      <c r="G95" s="1"/>
    </row>
    <row r="96" spans="1:9" x14ac:dyDescent="0.2">
      <c r="A96" s="9"/>
      <c r="B96" s="9"/>
      <c r="C96" s="9"/>
      <c r="D96" s="43" t="s">
        <v>11</v>
      </c>
      <c r="E96" s="9"/>
      <c r="F96" s="9"/>
      <c r="G96" s="9"/>
    </row>
    <row r="97" spans="1:7" x14ac:dyDescent="0.2">
      <c r="A97" s="9"/>
      <c r="B97" s="6" t="s">
        <v>11</v>
      </c>
      <c r="C97" s="6" t="s">
        <v>11</v>
      </c>
      <c r="D97" s="43" t="s">
        <v>12</v>
      </c>
      <c r="E97" s="43" t="s">
        <v>7</v>
      </c>
      <c r="F97" s="9"/>
      <c r="G97" s="9"/>
    </row>
    <row r="98" spans="1:7" x14ac:dyDescent="0.2">
      <c r="A98" s="65" t="s">
        <v>0</v>
      </c>
      <c r="B98" s="6" t="s">
        <v>12</v>
      </c>
      <c r="C98" s="6" t="s">
        <v>12</v>
      </c>
      <c r="D98" s="43" t="s">
        <v>17</v>
      </c>
      <c r="E98" s="43" t="s">
        <v>15</v>
      </c>
      <c r="F98" s="43" t="s">
        <v>20</v>
      </c>
      <c r="G98" s="43" t="s">
        <v>9</v>
      </c>
    </row>
    <row r="99" spans="1:7" x14ac:dyDescent="0.2">
      <c r="A99" s="65" t="s">
        <v>1</v>
      </c>
      <c r="B99" s="6" t="s">
        <v>14</v>
      </c>
      <c r="C99" s="6" t="s">
        <v>29</v>
      </c>
      <c r="D99" s="6" t="s">
        <v>30</v>
      </c>
      <c r="E99" s="6" t="s">
        <v>16</v>
      </c>
      <c r="F99" s="6" t="s">
        <v>10</v>
      </c>
      <c r="G99" s="6" t="s">
        <v>10</v>
      </c>
    </row>
    <row r="100" spans="1:7" x14ac:dyDescent="0.2">
      <c r="A100" s="65" t="s">
        <v>3</v>
      </c>
      <c r="B100" s="6" t="s">
        <v>13</v>
      </c>
      <c r="C100" s="6" t="s">
        <v>13</v>
      </c>
      <c r="D100" s="6" t="s">
        <v>13</v>
      </c>
      <c r="E100" s="6" t="s">
        <v>13</v>
      </c>
      <c r="F100" s="6" t="s">
        <v>13</v>
      </c>
      <c r="G100" s="6" t="s">
        <v>13</v>
      </c>
    </row>
    <row r="101" spans="1:7" x14ac:dyDescent="0.2">
      <c r="A101" s="43" t="s">
        <v>5</v>
      </c>
      <c r="B101" s="6"/>
      <c r="C101" s="6"/>
      <c r="D101" s="6"/>
      <c r="E101" s="6"/>
      <c r="F101" s="6"/>
      <c r="G101" s="6"/>
    </row>
    <row r="102" spans="1:7" x14ac:dyDescent="0.2">
      <c r="A102" s="43" t="s">
        <v>55</v>
      </c>
      <c r="B102" s="8">
        <v>14499.174822859457</v>
      </c>
      <c r="C102" s="8">
        <v>7135.1954078574163</v>
      </c>
      <c r="D102" s="3">
        <v>495.2085846723005</v>
      </c>
      <c r="E102" s="4">
        <v>42400920.231424429</v>
      </c>
      <c r="F102" s="4">
        <v>29852866.806795169</v>
      </c>
      <c r="G102" s="4">
        <v>12548053.42462926</v>
      </c>
    </row>
    <row r="103" spans="1:7" x14ac:dyDescent="0.2">
      <c r="A103" s="43" t="s">
        <v>56</v>
      </c>
      <c r="B103" s="1">
        <v>15503.543929676427</v>
      </c>
      <c r="C103" s="1">
        <v>7673.8727197648268</v>
      </c>
      <c r="D103" s="15">
        <v>510.56213843688141</v>
      </c>
      <c r="E103" s="1">
        <v>47015866.390746921</v>
      </c>
      <c r="F103" s="8">
        <v>32814444.625203222</v>
      </c>
      <c r="G103" s="8">
        <v>14201421.765543699</v>
      </c>
    </row>
    <row r="104" spans="1:7" x14ac:dyDescent="0.2">
      <c r="A104" s="43" t="s">
        <v>57</v>
      </c>
      <c r="B104" s="1">
        <v>15272.333333333334</v>
      </c>
      <c r="C104" s="1">
        <v>8202</v>
      </c>
      <c r="D104" s="15">
        <v>496.66779444038042</v>
      </c>
      <c r="E104" s="8">
        <v>48884031</v>
      </c>
      <c r="F104" s="8">
        <v>31796473.621953581</v>
      </c>
      <c r="G104" s="8">
        <v>17087557.378046419</v>
      </c>
    </row>
    <row r="105" spans="1:7" x14ac:dyDescent="0.2">
      <c r="A105" s="43" t="s">
        <v>58</v>
      </c>
      <c r="B105" s="1">
        <v>16546.666666666668</v>
      </c>
      <c r="C105" s="1">
        <v>8764.1666666666661</v>
      </c>
      <c r="D105" s="15">
        <v>488.59541694399542</v>
      </c>
      <c r="E105" s="8">
        <v>51385580</v>
      </c>
      <c r="F105" s="8">
        <v>39847168.2315742</v>
      </c>
      <c r="G105" s="8">
        <v>11538411.7684258</v>
      </c>
    </row>
    <row r="106" spans="1:7" x14ac:dyDescent="0.2">
      <c r="A106" s="43" t="s">
        <v>59</v>
      </c>
      <c r="B106" s="1">
        <v>17964.333333333332</v>
      </c>
      <c r="C106" s="1">
        <v>9428.1666666666661</v>
      </c>
      <c r="D106" s="15">
        <v>500.26260849581922</v>
      </c>
      <c r="E106" s="8">
        <v>56598710.999999993</v>
      </c>
      <c r="F106" s="8">
        <v>47716977.041452721</v>
      </c>
      <c r="G106" s="8">
        <v>8881733.9585472718</v>
      </c>
    </row>
    <row r="107" spans="1:7" x14ac:dyDescent="0.2">
      <c r="A107" s="43" t="s">
        <v>60</v>
      </c>
      <c r="B107" s="1">
        <v>18489</v>
      </c>
      <c r="C107" s="1">
        <v>9610.5</v>
      </c>
      <c r="D107" s="15">
        <v>446.91924631045907</v>
      </c>
      <c r="E107" s="8">
        <v>51541409</v>
      </c>
      <c r="F107" s="8">
        <v>40414847.544111103</v>
      </c>
      <c r="G107" s="8">
        <v>11126561.455888897</v>
      </c>
    </row>
    <row r="108" spans="1:7" x14ac:dyDescent="0.2">
      <c r="A108" s="43" t="s">
        <v>61</v>
      </c>
      <c r="B108" s="1">
        <v>19276.833333333332</v>
      </c>
      <c r="C108" s="1">
        <v>9661.1666666666661</v>
      </c>
      <c r="D108" s="15">
        <v>479.81328281608495</v>
      </c>
      <c r="E108" s="8">
        <v>55626673.129999995</v>
      </c>
      <c r="F108" s="8">
        <v>40461596.822079673</v>
      </c>
      <c r="G108" s="8">
        <v>15165076.307920322</v>
      </c>
    </row>
    <row r="109" spans="1:7" x14ac:dyDescent="0.2">
      <c r="A109" s="43" t="s">
        <v>62</v>
      </c>
      <c r="B109" s="1">
        <v>18843.833333333332</v>
      </c>
      <c r="C109" s="1">
        <v>9858.6666666666661</v>
      </c>
      <c r="D109" s="15">
        <v>490.86634712266692</v>
      </c>
      <c r="E109" s="8">
        <v>58071452.329999991</v>
      </c>
      <c r="F109" s="8">
        <v>47827359.316840649</v>
      </c>
      <c r="G109" s="8">
        <v>10244093.013159342</v>
      </c>
    </row>
    <row r="110" spans="1:7" x14ac:dyDescent="0.2">
      <c r="A110" s="43" t="s">
        <v>63</v>
      </c>
      <c r="B110" s="1">
        <v>19036.75</v>
      </c>
      <c r="C110" s="1">
        <v>10066.75</v>
      </c>
      <c r="D110" s="15">
        <v>493.07011158848036</v>
      </c>
      <c r="E110" s="8">
        <v>59563362.550000012</v>
      </c>
      <c r="F110" s="8">
        <v>44547481.09789937</v>
      </c>
      <c r="G110" s="8">
        <v>15015881.452100642</v>
      </c>
    </row>
    <row r="111" spans="1:7" x14ac:dyDescent="0.2">
      <c r="A111" s="43" t="s">
        <v>64</v>
      </c>
      <c r="B111" s="1">
        <v>19363.833333333332</v>
      </c>
      <c r="C111" s="1">
        <v>10309.083333333334</v>
      </c>
      <c r="D111" s="15">
        <v>520.34571082136301</v>
      </c>
      <c r="E111" s="8">
        <v>64371447.539999999</v>
      </c>
      <c r="F111" s="8">
        <v>46853927.263932504</v>
      </c>
      <c r="G111" s="8">
        <v>17517520.276067495</v>
      </c>
    </row>
    <row r="112" spans="1:7" x14ac:dyDescent="0.2">
      <c r="A112" s="43" t="s">
        <v>65</v>
      </c>
      <c r="B112" s="1">
        <v>19809.5</v>
      </c>
      <c r="C112" s="1">
        <v>10610.75</v>
      </c>
      <c r="D112" s="15">
        <v>573.8755788547777</v>
      </c>
      <c r="E112" s="8">
        <v>73071003.579999983</v>
      </c>
      <c r="F112" s="8">
        <v>73071003.579999983</v>
      </c>
      <c r="G112" s="8">
        <v>0</v>
      </c>
    </row>
    <row r="113" spans="1:7" x14ac:dyDescent="0.2">
      <c r="A113" s="43" t="s">
        <v>66</v>
      </c>
      <c r="B113" s="1">
        <v>20926.833333333332</v>
      </c>
      <c r="C113" s="1">
        <v>11278.25</v>
      </c>
      <c r="D113" s="15">
        <v>603.40485506764492</v>
      </c>
      <c r="E113" s="8">
        <v>81664209.679999992</v>
      </c>
      <c r="F113" s="8">
        <v>61908942.679999992</v>
      </c>
      <c r="G113" s="8">
        <v>19755267</v>
      </c>
    </row>
    <row r="114" spans="1:7" x14ac:dyDescent="0.2">
      <c r="A114" s="43" t="s">
        <v>67</v>
      </c>
      <c r="B114" s="1">
        <v>20874.916666666668</v>
      </c>
      <c r="C114" s="1">
        <v>11343.583333333334</v>
      </c>
      <c r="D114" s="15">
        <v>597.69664773770785</v>
      </c>
      <c r="E114" s="8">
        <v>81360260.780000001</v>
      </c>
      <c r="F114" s="8">
        <v>57228171.090271309</v>
      </c>
      <c r="G114" s="8">
        <v>24132089.689728692</v>
      </c>
    </row>
    <row r="115" spans="1:7" x14ac:dyDescent="0.2">
      <c r="A115" s="25">
        <v>2012</v>
      </c>
      <c r="B115" s="1">
        <v>20565.75</v>
      </c>
      <c r="C115" s="1">
        <v>11264.25</v>
      </c>
      <c r="D115" s="15">
        <v>600.95228096263259</v>
      </c>
      <c r="E115" s="8">
        <v>81231320.770000011</v>
      </c>
      <c r="F115" s="8">
        <v>57830103.09178406</v>
      </c>
      <c r="G115" s="8">
        <v>23401217.678215951</v>
      </c>
    </row>
    <row r="116" spans="1:7" x14ac:dyDescent="0.2">
      <c r="A116" s="25">
        <v>2013</v>
      </c>
      <c r="B116" s="1">
        <v>20292.416666666668</v>
      </c>
      <c r="C116" s="1">
        <v>11115.5</v>
      </c>
      <c r="D116" s="12">
        <v>606.71542920546403</v>
      </c>
      <c r="E116" s="8">
        <v>80927344.240000024</v>
      </c>
      <c r="F116" s="8">
        <v>59665995.02432251</v>
      </c>
      <c r="G116" s="8">
        <v>21261349.215677515</v>
      </c>
    </row>
    <row r="117" spans="1:7" x14ac:dyDescent="0.2">
      <c r="A117" s="25">
        <v>2014</v>
      </c>
      <c r="B117" s="1">
        <v>19740.666666666668</v>
      </c>
      <c r="C117" s="1">
        <v>10825.25</v>
      </c>
      <c r="D117" s="12">
        <v>594.61988807032935</v>
      </c>
      <c r="E117" s="8">
        <v>77242907.319999993</v>
      </c>
      <c r="F117" s="8">
        <v>55446869.998655327</v>
      </c>
      <c r="G117" s="8">
        <v>21796037.321344666</v>
      </c>
    </row>
    <row r="118" spans="1:7" x14ac:dyDescent="0.2">
      <c r="A118" s="25">
        <v>2015</v>
      </c>
      <c r="B118" s="1">
        <v>18867.75</v>
      </c>
      <c r="C118" s="1">
        <v>10395.833333333334</v>
      </c>
      <c r="D118" s="15">
        <v>593.02591967935859</v>
      </c>
      <c r="E118" s="8">
        <v>73979983.479999989</v>
      </c>
      <c r="F118" s="8">
        <v>52179773.119920552</v>
      </c>
      <c r="G118" s="8">
        <v>21800210.360079437</v>
      </c>
    </row>
    <row r="119" spans="1:7" x14ac:dyDescent="0.2">
      <c r="A119" s="54">
        <v>2016</v>
      </c>
      <c r="B119" s="13">
        <v>17778.25</v>
      </c>
      <c r="C119" s="13">
        <v>9816.75</v>
      </c>
      <c r="D119" s="46">
        <v>609.61491786996714</v>
      </c>
      <c r="E119" s="14">
        <v>71813246.939999998</v>
      </c>
      <c r="F119" s="14">
        <v>45641575.708267108</v>
      </c>
      <c r="G119" s="14">
        <v>26171671.23173289</v>
      </c>
    </row>
    <row r="120" spans="1:7" x14ac:dyDescent="0.2">
      <c r="A120" s="54">
        <v>2017</v>
      </c>
      <c r="B120" s="13">
        <v>17005.083333333332</v>
      </c>
      <c r="C120" s="13">
        <v>9427.3333333333339</v>
      </c>
      <c r="D120" s="46">
        <v>656.64444089880476</v>
      </c>
      <c r="E120" s="14">
        <v>74284872.309999987</v>
      </c>
      <c r="F120" s="14">
        <v>52516083.218882531</v>
      </c>
      <c r="G120" s="14">
        <v>21768789.091117457</v>
      </c>
    </row>
    <row r="121" spans="1:7" x14ac:dyDescent="0.2">
      <c r="A121" s="54">
        <v>2018</v>
      </c>
      <c r="B121" s="13">
        <v>15403.25</v>
      </c>
      <c r="C121" s="13">
        <v>8604.5833333333339</v>
      </c>
      <c r="D121" s="46">
        <v>658.74623010992195</v>
      </c>
      <c r="E121" s="14">
        <v>68018841.989999995</v>
      </c>
      <c r="F121" s="14">
        <v>46970252.856263325</v>
      </c>
      <c r="G121" s="14">
        <v>21048589.13373667</v>
      </c>
    </row>
    <row r="122" spans="1:7" x14ac:dyDescent="0.2">
      <c r="A122" s="54">
        <v>2019</v>
      </c>
      <c r="B122" s="13">
        <v>13939.416666666666</v>
      </c>
      <c r="C122" s="13">
        <v>7877</v>
      </c>
      <c r="D122" s="46">
        <v>651.68045776733948</v>
      </c>
      <c r="E122" s="14">
        <v>61599443.589999996</v>
      </c>
      <c r="F122" s="14">
        <v>42859079.497338712</v>
      </c>
      <c r="G122" s="14">
        <v>18740364.092661284</v>
      </c>
    </row>
    <row r="123" spans="1:7" x14ac:dyDescent="0.2">
      <c r="A123" s="54">
        <v>2020</v>
      </c>
      <c r="B123" s="13">
        <v>13018.916666666666</v>
      </c>
      <c r="C123" s="13">
        <v>7413.083333333333</v>
      </c>
      <c r="D123" s="46">
        <v>692.54026630844135</v>
      </c>
      <c r="E123" s="14">
        <v>61606304.470000006</v>
      </c>
      <c r="F123" s="14">
        <v>39037890.095667757</v>
      </c>
      <c r="G123" s="14">
        <v>22568414.374332249</v>
      </c>
    </row>
    <row r="124" spans="1:7" x14ac:dyDescent="0.2">
      <c r="A124" s="54">
        <v>2021</v>
      </c>
      <c r="B124" s="13">
        <v>13446.25</v>
      </c>
      <c r="C124" s="13">
        <v>7624.75</v>
      </c>
      <c r="D124" s="46">
        <v>809.43199984698947</v>
      </c>
      <c r="E124" s="14">
        <v>74060599.689999998</v>
      </c>
      <c r="F124" s="14">
        <v>47295822.42522867</v>
      </c>
      <c r="G124" s="14">
        <v>26764777.264771327</v>
      </c>
    </row>
    <row r="125" spans="1:7" x14ac:dyDescent="0.2">
      <c r="A125" s="54">
        <v>2022</v>
      </c>
      <c r="B125" s="13">
        <v>11685.416666666666</v>
      </c>
      <c r="C125" s="13">
        <v>6704.833333333333</v>
      </c>
      <c r="D125" s="46">
        <v>865.63265393124357</v>
      </c>
      <c r="E125" s="14">
        <v>69647072.069999993</v>
      </c>
      <c r="F125" s="14">
        <v>35457306.982929289</v>
      </c>
      <c r="G125" s="14">
        <v>34189765.087070704</v>
      </c>
    </row>
    <row r="126" spans="1:7" x14ac:dyDescent="0.2">
      <c r="A126" s="54">
        <v>2023</v>
      </c>
      <c r="B126" s="13">
        <v>10485.75</v>
      </c>
      <c r="C126" s="13">
        <v>6109.25</v>
      </c>
      <c r="D126" s="46">
        <v>906.35716154465217</v>
      </c>
      <c r="E126" s="14">
        <v>66445949.869999997</v>
      </c>
      <c r="F126" s="14">
        <v>57993935.889999986</v>
      </c>
      <c r="G126" s="14">
        <v>8452013.9800000116</v>
      </c>
    </row>
    <row r="127" spans="1:7" x14ac:dyDescent="0.2">
      <c r="A127" s="54">
        <v>2024</v>
      </c>
      <c r="B127" s="13">
        <v>9746.1666666666661</v>
      </c>
      <c r="C127" s="13">
        <v>5792.083333333333</v>
      </c>
      <c r="D127" s="46">
        <v>884.22263434285321</v>
      </c>
      <c r="E127" s="14">
        <v>61457894.20000001</v>
      </c>
      <c r="F127" s="14">
        <v>54412151.245486654</v>
      </c>
      <c r="G127" s="14">
        <v>7045742.9545133561</v>
      </c>
    </row>
    <row r="128" spans="1:7" x14ac:dyDescent="0.2">
      <c r="A128" s="54" t="s">
        <v>6</v>
      </c>
      <c r="B128" s="13"/>
      <c r="C128" s="13"/>
      <c r="D128" s="46"/>
      <c r="E128" s="14"/>
      <c r="F128" s="14"/>
      <c r="G128" s="14"/>
    </row>
    <row r="129" spans="1:9" x14ac:dyDescent="0.2">
      <c r="A129" s="54">
        <v>2025</v>
      </c>
      <c r="B129" s="13">
        <v>9862.8449034094065</v>
      </c>
      <c r="C129" s="13">
        <v>5754.4219999999996</v>
      </c>
      <c r="D129" s="46">
        <v>889.33809667352295</v>
      </c>
      <c r="E129" s="14">
        <v>61411520.507234961</v>
      </c>
      <c r="F129" s="14">
        <v>48422166.337895527</v>
      </c>
      <c r="G129" s="14">
        <v>12989354.169339433</v>
      </c>
      <c r="H129" s="74"/>
      <c r="I129" s="74"/>
    </row>
    <row r="130" spans="1:9" x14ac:dyDescent="0.2">
      <c r="A130" s="54">
        <v>2026</v>
      </c>
      <c r="B130" s="13">
        <v>10308.1760834781</v>
      </c>
      <c r="C130" s="13">
        <v>6014.2479999999996</v>
      </c>
      <c r="D130" s="46">
        <v>894.33809667352295</v>
      </c>
      <c r="E130" s="14">
        <v>64545253.310910501</v>
      </c>
      <c r="F130" s="14">
        <v>47301734.374212109</v>
      </c>
      <c r="G130" s="14">
        <v>17243518.936698392</v>
      </c>
      <c r="H130" s="74"/>
      <c r="I130" s="74"/>
    </row>
    <row r="131" spans="1:9" x14ac:dyDescent="0.2">
      <c r="A131" s="54">
        <v>2027</v>
      </c>
      <c r="B131" s="13">
        <v>10396.518114570272</v>
      </c>
      <c r="C131" s="13">
        <v>6065.7906666666649</v>
      </c>
      <c r="D131" s="46">
        <v>899.33809667352318</v>
      </c>
      <c r="E131" s="14">
        <v>65462359.595760241</v>
      </c>
      <c r="F131" s="14">
        <v>47369074.139923513</v>
      </c>
      <c r="G131" s="14">
        <v>18093285.455836728</v>
      </c>
      <c r="H131" s="74"/>
      <c r="I131" s="74"/>
    </row>
    <row r="132" spans="1:9" x14ac:dyDescent="0.2">
      <c r="A132" s="54">
        <v>2028</v>
      </c>
      <c r="B132" s="13">
        <v>10282.566104135823</v>
      </c>
      <c r="C132" s="13">
        <v>5999.3060000000005</v>
      </c>
      <c r="D132" s="46">
        <v>904.33809667352295</v>
      </c>
      <c r="E132" s="14">
        <v>65104811.632824555</v>
      </c>
      <c r="F132" s="14">
        <v>46809932.881126896</v>
      </c>
      <c r="G132" s="14">
        <v>18294878.751697659</v>
      </c>
      <c r="H132" s="74"/>
      <c r="I132" s="74"/>
    </row>
    <row r="133" spans="1:9" x14ac:dyDescent="0.2">
      <c r="A133" s="54">
        <v>2029</v>
      </c>
      <c r="B133" s="13">
        <v>10121.042582972916</v>
      </c>
      <c r="C133" s="13">
        <v>5905.0659999999989</v>
      </c>
      <c r="D133" s="70">
        <v>909.33809667352307</v>
      </c>
      <c r="E133" s="14">
        <v>64436417.726058394</v>
      </c>
      <c r="F133" s="14">
        <v>45954620.600536197</v>
      </c>
      <c r="G133" s="13">
        <v>18481797.125522196</v>
      </c>
      <c r="H133" s="74"/>
      <c r="I133" s="74"/>
    </row>
    <row r="134" spans="1:9" x14ac:dyDescent="0.2">
      <c r="A134" s="54"/>
      <c r="B134" s="13"/>
      <c r="C134" s="13"/>
      <c r="D134" s="13"/>
      <c r="E134" s="14"/>
      <c r="F134" s="59"/>
      <c r="G134" s="13"/>
    </row>
    <row r="135" spans="1:9" x14ac:dyDescent="0.2">
      <c r="A135" s="1"/>
      <c r="B135" s="1"/>
      <c r="C135" s="1"/>
      <c r="D135" s="1"/>
      <c r="E135" s="17"/>
      <c r="F135" s="17"/>
      <c r="G135" s="1"/>
    </row>
    <row r="136" spans="1:9" ht="15.75" x14ac:dyDescent="0.25">
      <c r="A136" s="10"/>
      <c r="B136" s="11"/>
      <c r="C136" s="11"/>
      <c r="D136" s="11"/>
      <c r="E136" s="11"/>
      <c r="F136" s="11"/>
      <c r="G136" s="11"/>
    </row>
    <row r="137" spans="1:9" x14ac:dyDescent="0.2">
      <c r="A137" s="11" t="s">
        <v>27</v>
      </c>
      <c r="B137" s="11"/>
      <c r="C137" s="11"/>
      <c r="D137" s="11"/>
      <c r="E137" s="11"/>
      <c r="F137" s="11"/>
      <c r="G137" s="11"/>
    </row>
    <row r="138" spans="1:9" ht="15.75" x14ac:dyDescent="0.25">
      <c r="A138" s="82" t="s">
        <v>84</v>
      </c>
      <c r="B138" s="82"/>
      <c r="C138" s="82"/>
      <c r="D138" s="82"/>
      <c r="E138" s="82"/>
      <c r="F138" s="82"/>
      <c r="G138" s="82"/>
    </row>
    <row r="139" spans="1:9" x14ac:dyDescent="0.2">
      <c r="A139" s="1"/>
      <c r="B139" s="1"/>
      <c r="C139" s="1"/>
      <c r="D139" s="1"/>
      <c r="E139" s="1"/>
      <c r="F139" s="1"/>
      <c r="G139" s="1"/>
    </row>
    <row r="140" spans="1:9" ht="15.75" x14ac:dyDescent="0.25">
      <c r="A140" s="16"/>
      <c r="B140" s="16"/>
      <c r="C140" s="16"/>
      <c r="D140" s="18"/>
      <c r="E140" s="6" t="s">
        <v>7</v>
      </c>
      <c r="F140" s="9"/>
      <c r="G140" s="9"/>
    </row>
    <row r="141" spans="1:9" x14ac:dyDescent="0.2">
      <c r="A141" s="65" t="s">
        <v>0</v>
      </c>
      <c r="B141" s="6"/>
      <c r="C141" s="6"/>
      <c r="D141" s="43"/>
      <c r="E141" s="43" t="s">
        <v>15</v>
      </c>
      <c r="F141" s="43" t="s">
        <v>20</v>
      </c>
      <c r="G141" s="43" t="s">
        <v>9</v>
      </c>
    </row>
    <row r="142" spans="1:9" x14ac:dyDescent="0.2">
      <c r="A142" s="65" t="s">
        <v>1</v>
      </c>
      <c r="B142" s="6"/>
      <c r="C142" s="6"/>
      <c r="D142" s="6"/>
      <c r="E142" s="6" t="s">
        <v>26</v>
      </c>
      <c r="F142" s="6" t="s">
        <v>10</v>
      </c>
      <c r="G142" s="6" t="s">
        <v>10</v>
      </c>
    </row>
    <row r="143" spans="1:9" x14ac:dyDescent="0.2">
      <c r="A143" s="65" t="s">
        <v>3</v>
      </c>
      <c r="B143" s="6"/>
      <c r="C143" s="6"/>
      <c r="D143" s="6"/>
      <c r="E143" s="6" t="s">
        <v>13</v>
      </c>
      <c r="F143" s="6" t="s">
        <v>13</v>
      </c>
      <c r="G143" s="6" t="s">
        <v>13</v>
      </c>
    </row>
    <row r="144" spans="1:9" x14ac:dyDescent="0.2">
      <c r="A144" s="43" t="s">
        <v>5</v>
      </c>
      <c r="B144" s="6"/>
      <c r="C144" s="6"/>
      <c r="D144" s="6"/>
      <c r="E144" s="6"/>
      <c r="F144" s="6"/>
      <c r="G144" s="6"/>
    </row>
    <row r="145" spans="1:7" x14ac:dyDescent="0.2">
      <c r="A145" s="43" t="s">
        <v>55</v>
      </c>
      <c r="B145" s="8"/>
      <c r="C145" s="8"/>
      <c r="D145" s="3"/>
      <c r="E145" s="4">
        <v>53185723.999999993</v>
      </c>
      <c r="F145" s="4">
        <v>27475745.018399995</v>
      </c>
      <c r="G145" s="4">
        <v>25709978.981599998</v>
      </c>
    </row>
    <row r="146" spans="1:7" x14ac:dyDescent="0.2">
      <c r="A146" s="43" t="s">
        <v>56</v>
      </c>
      <c r="B146" s="1"/>
      <c r="C146" s="1"/>
      <c r="D146" s="19"/>
      <c r="E146" s="1">
        <v>55681372</v>
      </c>
      <c r="F146" s="1">
        <v>28667833.374200001</v>
      </c>
      <c r="G146" s="1">
        <v>27013538.625799999</v>
      </c>
    </row>
    <row r="147" spans="1:7" x14ac:dyDescent="0.2">
      <c r="A147" s="43" t="s">
        <v>57</v>
      </c>
      <c r="B147" s="1"/>
      <c r="C147" s="1"/>
      <c r="D147" s="7"/>
      <c r="E147" s="1">
        <v>38809164.999999993</v>
      </c>
      <c r="F147" s="1">
        <v>19871262.709124997</v>
      </c>
      <c r="G147" s="1">
        <v>18937902.290874995</v>
      </c>
    </row>
    <row r="148" spans="1:7" x14ac:dyDescent="0.2">
      <c r="A148" s="43" t="s">
        <v>58</v>
      </c>
      <c r="B148" s="1"/>
      <c r="C148" s="1"/>
      <c r="D148" s="8"/>
      <c r="E148" s="1">
        <v>33216982.000000004</v>
      </c>
      <c r="F148" s="1">
        <v>16700668.125050001</v>
      </c>
      <c r="G148" s="1">
        <v>16516313.874950003</v>
      </c>
    </row>
    <row r="149" spans="1:7" x14ac:dyDescent="0.2">
      <c r="A149" s="43" t="s">
        <v>59</v>
      </c>
      <c r="B149" s="1"/>
      <c r="C149" s="1"/>
      <c r="D149" s="8"/>
      <c r="E149" s="1">
        <v>31483773.999999996</v>
      </c>
      <c r="F149" s="1">
        <v>15741886.999999998</v>
      </c>
      <c r="G149" s="1">
        <v>15741886.999999998</v>
      </c>
    </row>
    <row r="150" spans="1:7" x14ac:dyDescent="0.2">
      <c r="A150" s="43" t="s">
        <v>60</v>
      </c>
      <c r="B150" s="1"/>
      <c r="C150" s="1"/>
      <c r="D150" s="8"/>
      <c r="E150" s="1">
        <v>31070184.000000004</v>
      </c>
      <c r="F150" s="1">
        <v>15535092.000000002</v>
      </c>
      <c r="G150" s="1">
        <v>15535092.000000002</v>
      </c>
    </row>
    <row r="151" spans="1:7" x14ac:dyDescent="0.2">
      <c r="A151" s="43" t="s">
        <v>61</v>
      </c>
      <c r="B151" s="1"/>
      <c r="C151" s="1"/>
      <c r="D151" s="8"/>
      <c r="E151" s="1">
        <v>30355341.309999999</v>
      </c>
      <c r="F151" s="1">
        <v>15177670.654999999</v>
      </c>
      <c r="G151" s="1">
        <v>15177670.654999999</v>
      </c>
    </row>
    <row r="152" spans="1:7" x14ac:dyDescent="0.2">
      <c r="A152" s="43" t="s">
        <v>62</v>
      </c>
      <c r="B152" s="1"/>
      <c r="C152" s="1"/>
      <c r="D152" s="8"/>
      <c r="E152" s="1">
        <v>28967725.699999996</v>
      </c>
      <c r="F152" s="1">
        <v>14483862.849999998</v>
      </c>
      <c r="G152" s="1">
        <v>14483862.849999998</v>
      </c>
    </row>
    <row r="153" spans="1:7" x14ac:dyDescent="0.2">
      <c r="A153" s="43" t="s">
        <v>63</v>
      </c>
      <c r="B153" s="1"/>
      <c r="C153" s="1"/>
      <c r="D153" s="8"/>
      <c r="E153" s="1">
        <v>28175589.539999995</v>
      </c>
      <c r="F153" s="1">
        <v>14087794.769999998</v>
      </c>
      <c r="G153" s="1">
        <v>14087794.769999998</v>
      </c>
    </row>
    <row r="154" spans="1:7" x14ac:dyDescent="0.2">
      <c r="A154" s="43" t="s">
        <v>64</v>
      </c>
      <c r="B154" s="1"/>
      <c r="C154" s="1"/>
      <c r="D154" s="8"/>
      <c r="E154" s="1">
        <v>29683494</v>
      </c>
      <c r="F154" s="1">
        <v>14841747</v>
      </c>
      <c r="G154" s="1">
        <v>14841747</v>
      </c>
    </row>
    <row r="155" spans="1:7" x14ac:dyDescent="0.2">
      <c r="A155" s="43" t="s">
        <v>65</v>
      </c>
      <c r="B155" s="1"/>
      <c r="C155" s="1"/>
      <c r="D155" s="1"/>
      <c r="E155" s="1">
        <v>28684533.100000001</v>
      </c>
      <c r="F155" s="1">
        <v>14342266.550000001</v>
      </c>
      <c r="G155" s="1">
        <v>14342266.550000001</v>
      </c>
    </row>
    <row r="156" spans="1:7" x14ac:dyDescent="0.2">
      <c r="A156" s="43" t="s">
        <v>66</v>
      </c>
      <c r="B156" s="1"/>
      <c r="C156" s="1"/>
      <c r="D156" s="1"/>
      <c r="E156" s="1">
        <v>21991162.960000001</v>
      </c>
      <c r="F156" s="1">
        <v>10995581.48</v>
      </c>
      <c r="G156" s="1">
        <v>10995581.48</v>
      </c>
    </row>
    <row r="157" spans="1:7" x14ac:dyDescent="0.2">
      <c r="A157" s="43" t="s">
        <v>67</v>
      </c>
      <c r="B157" s="1"/>
      <c r="C157" s="1"/>
      <c r="D157" s="1"/>
      <c r="E157" s="1">
        <v>21686356</v>
      </c>
      <c r="F157" s="1">
        <v>10843178</v>
      </c>
      <c r="G157" s="1">
        <v>10843178</v>
      </c>
    </row>
    <row r="158" spans="1:7" x14ac:dyDescent="0.2">
      <c r="A158" s="25">
        <v>2012</v>
      </c>
      <c r="B158" s="1"/>
      <c r="C158" s="1"/>
      <c r="D158" s="1"/>
      <c r="E158" s="1">
        <v>20305203.219999999</v>
      </c>
      <c r="F158" s="1">
        <v>10152601.609999999</v>
      </c>
      <c r="G158" s="1">
        <v>10152601.609999999</v>
      </c>
    </row>
    <row r="159" spans="1:7" x14ac:dyDescent="0.2">
      <c r="A159" s="25">
        <v>2013</v>
      </c>
      <c r="B159" s="1"/>
      <c r="C159" s="1"/>
      <c r="D159" s="1"/>
      <c r="E159" s="1">
        <v>18045501.530000001</v>
      </c>
      <c r="F159" s="1">
        <v>9022750.7650000006</v>
      </c>
      <c r="G159" s="1">
        <v>9022750.7650000006</v>
      </c>
    </row>
    <row r="160" spans="1:7" x14ac:dyDescent="0.2">
      <c r="A160" s="25">
        <v>2014</v>
      </c>
      <c r="B160" s="1"/>
      <c r="C160" s="1"/>
      <c r="D160" s="1"/>
      <c r="E160" s="1">
        <v>16707589.530000001</v>
      </c>
      <c r="F160" s="1">
        <v>8353794.7650000006</v>
      </c>
      <c r="G160" s="1">
        <v>8353794.7650000006</v>
      </c>
    </row>
    <row r="161" spans="1:7" x14ac:dyDescent="0.2">
      <c r="A161" s="25">
        <v>2015</v>
      </c>
      <c r="B161" s="1"/>
      <c r="C161" s="1"/>
      <c r="D161" s="1"/>
      <c r="E161" s="1">
        <v>15539658</v>
      </c>
      <c r="F161" s="1">
        <v>7769829</v>
      </c>
      <c r="G161" s="1">
        <v>7769829</v>
      </c>
    </row>
    <row r="162" spans="1:7" x14ac:dyDescent="0.2">
      <c r="A162" s="54">
        <v>2016</v>
      </c>
      <c r="B162" s="13"/>
      <c r="C162" s="13"/>
      <c r="D162" s="13"/>
      <c r="E162" s="14">
        <v>14224949.999999998</v>
      </c>
      <c r="F162" s="14">
        <v>7112474.9999999991</v>
      </c>
      <c r="G162" s="1">
        <v>7112475</v>
      </c>
    </row>
    <row r="163" spans="1:7" x14ac:dyDescent="0.2">
      <c r="A163" s="54">
        <v>2017</v>
      </c>
      <c r="B163" s="13"/>
      <c r="C163" s="13"/>
      <c r="D163" s="13"/>
      <c r="E163" s="14">
        <v>13182051.419999998</v>
      </c>
      <c r="F163" s="14">
        <v>6591025.709999999</v>
      </c>
      <c r="G163" s="14">
        <v>6591025.6100000003</v>
      </c>
    </row>
    <row r="164" spans="1:7" x14ac:dyDescent="0.2">
      <c r="A164" s="54">
        <v>2018</v>
      </c>
      <c r="B164" s="13"/>
      <c r="C164" s="13"/>
      <c r="D164" s="13"/>
      <c r="E164" s="14">
        <v>12150018.68</v>
      </c>
      <c r="F164" s="14">
        <v>6075009.3399999999</v>
      </c>
      <c r="G164" s="14">
        <v>6075009.2199999997</v>
      </c>
    </row>
    <row r="165" spans="1:7" x14ac:dyDescent="0.2">
      <c r="A165" s="54">
        <v>2019</v>
      </c>
      <c r="B165" s="13"/>
      <c r="C165" s="13"/>
      <c r="D165" s="13"/>
      <c r="E165" s="14">
        <v>11108048.219999999</v>
      </c>
      <c r="F165" s="14">
        <v>5554024.1099999994</v>
      </c>
      <c r="G165" s="14">
        <v>5554143.5800000001</v>
      </c>
    </row>
    <row r="166" spans="1:7" x14ac:dyDescent="0.2">
      <c r="A166" s="54">
        <v>2020</v>
      </c>
      <c r="B166" s="13"/>
      <c r="C166" s="13"/>
      <c r="D166" s="13"/>
      <c r="E166" s="14">
        <v>21162730.599999998</v>
      </c>
      <c r="F166" s="14">
        <v>10581365.299999999</v>
      </c>
      <c r="G166" s="14">
        <v>10581365.15</v>
      </c>
    </row>
    <row r="167" spans="1:7" x14ac:dyDescent="0.2">
      <c r="A167" s="54">
        <v>2021</v>
      </c>
      <c r="B167" s="13"/>
      <c r="C167" s="13"/>
      <c r="D167" s="13"/>
      <c r="E167" s="14">
        <v>12064436.880000001</v>
      </c>
      <c r="F167" s="14">
        <v>6032218.4400000004</v>
      </c>
      <c r="G167" s="14">
        <v>6032218.3499999996</v>
      </c>
    </row>
    <row r="168" spans="1:7" x14ac:dyDescent="0.2">
      <c r="A168" s="54">
        <v>2022</v>
      </c>
      <c r="B168" s="13"/>
      <c r="C168" s="13"/>
      <c r="D168" s="13"/>
      <c r="E168" s="14">
        <v>11239106.279999999</v>
      </c>
      <c r="F168" s="14">
        <v>5619553.1399999997</v>
      </c>
      <c r="G168" s="14">
        <v>4313037.83</v>
      </c>
    </row>
    <row r="169" spans="1:7" x14ac:dyDescent="0.2">
      <c r="A169" s="54">
        <v>2023</v>
      </c>
      <c r="B169" s="13"/>
      <c r="C169" s="13"/>
      <c r="D169" s="13"/>
      <c r="E169" s="14">
        <v>7085873.4100000001</v>
      </c>
      <c r="F169" s="14">
        <v>3542936.7050000001</v>
      </c>
      <c r="G169" s="14">
        <v>3344011.93</v>
      </c>
    </row>
    <row r="170" spans="1:7" x14ac:dyDescent="0.2">
      <c r="A170" s="54">
        <v>2024</v>
      </c>
      <c r="B170" s="13"/>
      <c r="C170" s="13"/>
      <c r="D170" s="13"/>
      <c r="E170" s="14">
        <v>6323290.5900000008</v>
      </c>
      <c r="F170" s="14">
        <v>3233175.7100000009</v>
      </c>
      <c r="G170" s="14">
        <v>3090114.88</v>
      </c>
    </row>
    <row r="171" spans="1:7" x14ac:dyDescent="0.2">
      <c r="A171" s="54" t="s">
        <v>6</v>
      </c>
      <c r="B171" s="13"/>
      <c r="C171" s="13"/>
      <c r="D171" s="13"/>
      <c r="E171" s="14"/>
      <c r="F171" s="14"/>
      <c r="G171" s="14"/>
    </row>
    <row r="172" spans="1:7" x14ac:dyDescent="0.2">
      <c r="A172" s="54">
        <v>2025</v>
      </c>
      <c r="B172" s="13"/>
      <c r="C172" s="13"/>
      <c r="D172" s="13"/>
      <c r="E172" s="14">
        <v>5800689.6924967505</v>
      </c>
      <c r="F172" s="14">
        <v>2900344.8462483753</v>
      </c>
      <c r="G172" s="14">
        <v>2900344.8462483753</v>
      </c>
    </row>
    <row r="173" spans="1:7" x14ac:dyDescent="0.2">
      <c r="A173" s="54">
        <v>2026</v>
      </c>
      <c r="B173" s="13"/>
      <c r="C173" s="13"/>
      <c r="D173" s="13"/>
      <c r="E173" s="14">
        <v>6142709.707498</v>
      </c>
      <c r="F173" s="14">
        <v>3071354.853749</v>
      </c>
      <c r="G173" s="14">
        <v>3071354.853749</v>
      </c>
    </row>
    <row r="174" spans="1:7" x14ac:dyDescent="0.2">
      <c r="A174" s="54">
        <v>2027</v>
      </c>
      <c r="B174" s="13"/>
      <c r="C174" s="13"/>
      <c r="D174" s="13"/>
      <c r="E174" s="14">
        <v>5996400.8591543566</v>
      </c>
      <c r="F174" s="14">
        <v>2998200</v>
      </c>
      <c r="G174" s="14">
        <v>2998200.8591543566</v>
      </c>
    </row>
    <row r="175" spans="1:7" x14ac:dyDescent="0.2">
      <c r="A175" s="54">
        <v>2028</v>
      </c>
      <c r="B175" s="13"/>
      <c r="C175" s="13"/>
      <c r="D175" s="13"/>
      <c r="E175" s="14">
        <v>5596454.5673446348</v>
      </c>
      <c r="F175" s="14">
        <v>2798227</v>
      </c>
      <c r="G175" s="14">
        <v>2798227.5673446348</v>
      </c>
    </row>
    <row r="176" spans="1:7" ht="15.75" x14ac:dyDescent="0.25">
      <c r="A176" s="54">
        <v>2029</v>
      </c>
      <c r="B176" s="51"/>
      <c r="C176" s="51"/>
      <c r="D176" s="51"/>
      <c r="E176" s="14">
        <v>5130945.3202747433</v>
      </c>
      <c r="F176" s="14">
        <v>2565473</v>
      </c>
      <c r="G176" s="14">
        <v>2565472.3202747433</v>
      </c>
    </row>
    <row r="177" spans="1:7" x14ac:dyDescent="0.2">
      <c r="A177" s="54"/>
      <c r="B177" s="11"/>
      <c r="C177" s="11"/>
      <c r="D177" s="11"/>
      <c r="E177" s="11"/>
      <c r="F177" s="11"/>
      <c r="G177" s="11"/>
    </row>
    <row r="178" spans="1:7" x14ac:dyDescent="0.2">
      <c r="A178" s="11" t="s">
        <v>27</v>
      </c>
      <c r="B178" s="11"/>
      <c r="C178" s="11"/>
      <c r="D178" s="11"/>
      <c r="E178" s="11"/>
      <c r="F178" s="11"/>
      <c r="G178" s="11"/>
    </row>
    <row r="179" spans="1:7" x14ac:dyDescent="0.2">
      <c r="A179" s="11" t="s">
        <v>85</v>
      </c>
      <c r="B179" s="11"/>
      <c r="C179" s="11"/>
      <c r="D179" s="11"/>
      <c r="E179" s="11"/>
      <c r="F179" s="11"/>
      <c r="G179" s="11"/>
    </row>
    <row r="180" spans="1:7" ht="15.75" x14ac:dyDescent="0.25">
      <c r="A180" s="10" t="s">
        <v>33</v>
      </c>
      <c r="B180" s="11"/>
      <c r="C180" s="11"/>
      <c r="D180" s="11"/>
      <c r="E180" s="11"/>
      <c r="F180" s="11"/>
      <c r="G180" s="11"/>
    </row>
    <row r="181" spans="1:7" x14ac:dyDescent="0.2">
      <c r="A181" s="1"/>
      <c r="B181" s="1"/>
      <c r="C181" s="1"/>
      <c r="D181" s="1"/>
      <c r="E181" s="1"/>
      <c r="F181" s="1"/>
      <c r="G181" s="1"/>
    </row>
    <row r="182" spans="1:7" ht="15.75" x14ac:dyDescent="0.25">
      <c r="A182" s="16"/>
      <c r="B182" s="9"/>
      <c r="C182" s="9"/>
      <c r="D182" s="43" t="s">
        <v>11</v>
      </c>
      <c r="E182" s="9"/>
      <c r="F182" s="9"/>
      <c r="G182" s="9"/>
    </row>
    <row r="183" spans="1:7" ht="15.75" x14ac:dyDescent="0.25">
      <c r="A183" s="16"/>
      <c r="B183" s="6" t="s">
        <v>11</v>
      </c>
      <c r="C183" s="6" t="s">
        <v>11</v>
      </c>
      <c r="D183" s="43" t="s">
        <v>12</v>
      </c>
      <c r="E183" s="43" t="s">
        <v>7</v>
      </c>
      <c r="F183" s="9"/>
      <c r="G183" s="9"/>
    </row>
    <row r="184" spans="1:7" x14ac:dyDescent="0.2">
      <c r="A184" s="65" t="s">
        <v>0</v>
      </c>
      <c r="B184" s="6" t="s">
        <v>12</v>
      </c>
      <c r="C184" s="6" t="s">
        <v>12</v>
      </c>
      <c r="D184" s="43" t="s">
        <v>17</v>
      </c>
      <c r="E184" s="43" t="s">
        <v>15</v>
      </c>
      <c r="F184" s="43" t="s">
        <v>20</v>
      </c>
      <c r="G184" s="43" t="s">
        <v>9</v>
      </c>
    </row>
    <row r="185" spans="1:7" x14ac:dyDescent="0.2">
      <c r="A185" s="65" t="s">
        <v>1</v>
      </c>
      <c r="B185" s="6" t="s">
        <v>14</v>
      </c>
      <c r="C185" s="6" t="s">
        <v>29</v>
      </c>
      <c r="D185" s="6" t="s">
        <v>30</v>
      </c>
      <c r="E185" s="6" t="s">
        <v>16</v>
      </c>
      <c r="F185" s="6" t="s">
        <v>10</v>
      </c>
      <c r="G185" s="6" t="s">
        <v>10</v>
      </c>
    </row>
    <row r="186" spans="1:7" x14ac:dyDescent="0.2">
      <c r="A186" s="65" t="s">
        <v>3</v>
      </c>
      <c r="B186" s="6" t="s">
        <v>13</v>
      </c>
      <c r="C186" s="6" t="s">
        <v>13</v>
      </c>
      <c r="D186" s="6" t="s">
        <v>13</v>
      </c>
      <c r="E186" s="6" t="s">
        <v>13</v>
      </c>
      <c r="F186" s="6" t="s">
        <v>13</v>
      </c>
      <c r="G186" s="6" t="s">
        <v>13</v>
      </c>
    </row>
    <row r="187" spans="1:7" x14ac:dyDescent="0.2">
      <c r="A187" s="43" t="s">
        <v>5</v>
      </c>
      <c r="B187" s="6"/>
      <c r="C187" s="6"/>
      <c r="D187" s="6"/>
      <c r="E187" s="6"/>
      <c r="F187" s="6"/>
      <c r="G187" s="6"/>
    </row>
    <row r="188" spans="1:7" x14ac:dyDescent="0.2">
      <c r="A188" s="43" t="s">
        <v>55</v>
      </c>
      <c r="B188" s="8">
        <v>0</v>
      </c>
      <c r="C188" s="8">
        <v>0</v>
      </c>
      <c r="D188" s="3">
        <v>0</v>
      </c>
      <c r="E188" s="4">
        <v>0</v>
      </c>
      <c r="F188" s="4">
        <v>0</v>
      </c>
      <c r="G188" s="4">
        <v>0</v>
      </c>
    </row>
    <row r="189" spans="1:7" x14ac:dyDescent="0.2">
      <c r="A189" s="43" t="s">
        <v>56</v>
      </c>
      <c r="B189" s="8">
        <v>0</v>
      </c>
      <c r="C189" s="8">
        <v>0</v>
      </c>
      <c r="D189" s="15">
        <v>0</v>
      </c>
      <c r="E189" s="1">
        <v>0</v>
      </c>
      <c r="F189" s="1">
        <v>0</v>
      </c>
      <c r="G189" s="1">
        <v>0</v>
      </c>
    </row>
    <row r="190" spans="1:7" x14ac:dyDescent="0.2">
      <c r="A190" s="43" t="s">
        <v>57</v>
      </c>
      <c r="B190" s="8">
        <v>0</v>
      </c>
      <c r="C190" s="8">
        <v>0</v>
      </c>
      <c r="D190" s="15">
        <v>0</v>
      </c>
      <c r="E190" s="1">
        <v>0</v>
      </c>
      <c r="F190" s="1">
        <v>0</v>
      </c>
      <c r="G190" s="1">
        <v>0</v>
      </c>
    </row>
    <row r="191" spans="1:7" x14ac:dyDescent="0.2">
      <c r="A191" s="43" t="s">
        <v>58</v>
      </c>
      <c r="B191" s="8">
        <v>0</v>
      </c>
      <c r="C191" s="8">
        <v>0</v>
      </c>
      <c r="D191" s="15">
        <v>0</v>
      </c>
      <c r="E191" s="1">
        <v>0</v>
      </c>
      <c r="F191" s="1">
        <v>0</v>
      </c>
      <c r="G191" s="1">
        <v>0</v>
      </c>
    </row>
    <row r="192" spans="1:7" x14ac:dyDescent="0.2">
      <c r="A192" s="43" t="s">
        <v>59</v>
      </c>
      <c r="B192" s="8">
        <v>0</v>
      </c>
      <c r="C192" s="8">
        <v>0</v>
      </c>
      <c r="D192" s="15">
        <v>0</v>
      </c>
      <c r="E192" s="1">
        <v>0</v>
      </c>
      <c r="F192" s="1">
        <v>0</v>
      </c>
      <c r="G192" s="1">
        <v>0</v>
      </c>
    </row>
    <row r="193" spans="1:9" x14ac:dyDescent="0.2">
      <c r="A193" s="43" t="s">
        <v>60</v>
      </c>
      <c r="B193" s="8">
        <v>0</v>
      </c>
      <c r="C193" s="8">
        <v>0</v>
      </c>
      <c r="D193" s="15">
        <v>0</v>
      </c>
      <c r="E193" s="1">
        <v>0</v>
      </c>
      <c r="F193" s="1">
        <v>0</v>
      </c>
      <c r="G193" s="1">
        <v>0</v>
      </c>
    </row>
    <row r="194" spans="1:9" x14ac:dyDescent="0.2">
      <c r="A194" s="43" t="s">
        <v>61</v>
      </c>
      <c r="B194" s="8">
        <v>8357.75</v>
      </c>
      <c r="C194" s="8">
        <v>2698.6666666666665</v>
      </c>
      <c r="D194" s="15">
        <v>424.66715692934787</v>
      </c>
      <c r="E194" s="1">
        <v>13752421.210000001</v>
      </c>
      <c r="F194" s="1">
        <v>13634917</v>
      </c>
      <c r="G194" s="1">
        <v>117504.21000000089</v>
      </c>
    </row>
    <row r="195" spans="1:9" x14ac:dyDescent="0.2">
      <c r="A195" s="43" t="s">
        <v>62</v>
      </c>
      <c r="B195" s="8">
        <v>10612.833333333334</v>
      </c>
      <c r="C195" s="8">
        <v>3536</v>
      </c>
      <c r="D195" s="15">
        <v>405.76934860482652</v>
      </c>
      <c r="E195" s="1">
        <v>17217605</v>
      </c>
      <c r="F195" s="1">
        <v>17110785</v>
      </c>
      <c r="G195" s="1">
        <v>106820</v>
      </c>
    </row>
    <row r="196" spans="1:9" x14ac:dyDescent="0.2">
      <c r="A196" s="43" t="s">
        <v>63</v>
      </c>
      <c r="B196" s="8">
        <v>10169.666666666666</v>
      </c>
      <c r="C196" s="8">
        <v>3387.5833333333335</v>
      </c>
      <c r="D196" s="15">
        <v>403.81488770263962</v>
      </c>
      <c r="E196" s="1">
        <v>16415479.000000004</v>
      </c>
      <c r="F196" s="1">
        <v>16333562.000000004</v>
      </c>
      <c r="G196" s="1">
        <v>81917</v>
      </c>
    </row>
    <row r="197" spans="1:9" x14ac:dyDescent="0.2">
      <c r="A197" s="43" t="s">
        <v>64</v>
      </c>
      <c r="B197" s="8">
        <v>10282.583333333334</v>
      </c>
      <c r="C197" s="8">
        <v>3451.5</v>
      </c>
      <c r="D197" s="15">
        <v>399.34598483751023</v>
      </c>
      <c r="E197" s="1">
        <v>16540111.999999998</v>
      </c>
      <c r="F197" s="1">
        <v>16112008.999999998</v>
      </c>
      <c r="G197" s="1">
        <v>428103</v>
      </c>
    </row>
    <row r="198" spans="1:9" x14ac:dyDescent="0.2">
      <c r="A198" s="43" t="s">
        <v>65</v>
      </c>
      <c r="B198" s="8">
        <v>10633.5</v>
      </c>
      <c r="C198" s="8">
        <v>3559.1666666666665</v>
      </c>
      <c r="D198" s="15">
        <v>401.80433153828153</v>
      </c>
      <c r="E198" s="1">
        <v>17161063.000000004</v>
      </c>
      <c r="F198" s="1">
        <v>16374307.000000004</v>
      </c>
      <c r="G198" s="1">
        <v>786756</v>
      </c>
    </row>
    <row r="199" spans="1:9" x14ac:dyDescent="0.2">
      <c r="A199" s="43" t="s">
        <v>66</v>
      </c>
      <c r="B199" s="8">
        <v>10497.25</v>
      </c>
      <c r="C199" s="8">
        <v>3527.1666666666665</v>
      </c>
      <c r="D199" s="15">
        <v>406.76630298161882</v>
      </c>
      <c r="E199" s="1">
        <v>17216790.539999999</v>
      </c>
      <c r="F199" s="1">
        <v>16388294.299999999</v>
      </c>
      <c r="G199" s="1">
        <v>828496.24</v>
      </c>
    </row>
    <row r="200" spans="1:9" x14ac:dyDescent="0.2">
      <c r="A200" s="43" t="s">
        <v>67</v>
      </c>
      <c r="B200" s="8">
        <v>9239.5833333333339</v>
      </c>
      <c r="C200" s="8">
        <v>3134.5</v>
      </c>
      <c r="D200" s="15">
        <v>398.798851491466</v>
      </c>
      <c r="E200" s="1">
        <v>15000420.000000002</v>
      </c>
      <c r="F200" s="1">
        <v>14902662.000000002</v>
      </c>
      <c r="G200" s="1">
        <v>97758</v>
      </c>
    </row>
    <row r="201" spans="1:9" x14ac:dyDescent="0.2">
      <c r="A201" s="25">
        <v>2012</v>
      </c>
      <c r="B201" s="8">
        <v>8600</v>
      </c>
      <c r="C201" s="8">
        <v>2906.8333333333335</v>
      </c>
      <c r="D201" s="15">
        <v>393.67362020526383</v>
      </c>
      <c r="E201" s="1">
        <v>13732123.220000014</v>
      </c>
      <c r="F201" s="1">
        <v>13621345.040000014</v>
      </c>
      <c r="G201" s="1">
        <v>110778.18000000002</v>
      </c>
    </row>
    <row r="202" spans="1:9" x14ac:dyDescent="0.2">
      <c r="A202" s="25">
        <v>2013</v>
      </c>
      <c r="B202" s="8">
        <v>7837.25</v>
      </c>
      <c r="C202" s="8">
        <v>2622.25</v>
      </c>
      <c r="D202" s="15">
        <v>402.75644738932868</v>
      </c>
      <c r="E202" s="1">
        <v>12673537.130000005</v>
      </c>
      <c r="F202" s="1">
        <v>12590148.000000004</v>
      </c>
      <c r="G202" s="1">
        <v>83389.13</v>
      </c>
      <c r="I202" s="62"/>
    </row>
    <row r="203" spans="1:9" x14ac:dyDescent="0.2">
      <c r="A203" s="25">
        <v>2014</v>
      </c>
      <c r="B203" s="8">
        <v>7120.416666666667</v>
      </c>
      <c r="C203" s="8">
        <v>2361.4166666666665</v>
      </c>
      <c r="D203" s="15">
        <v>401.8475187916859</v>
      </c>
      <c r="E203" s="1">
        <v>11387153.140000002</v>
      </c>
      <c r="F203" s="1">
        <v>11300355.640000002</v>
      </c>
      <c r="G203" s="1">
        <v>86797.5</v>
      </c>
      <c r="I203" s="62"/>
    </row>
    <row r="204" spans="1:9" x14ac:dyDescent="0.2">
      <c r="A204" s="25">
        <v>2015</v>
      </c>
      <c r="B204" s="8">
        <v>6694.083333333333</v>
      </c>
      <c r="C204" s="8">
        <v>2201.0833333333335</v>
      </c>
      <c r="D204" s="15">
        <v>394.9422632794458</v>
      </c>
      <c r="E204" s="1">
        <v>10431610.000000002</v>
      </c>
      <c r="F204" s="1">
        <v>10332655.000000002</v>
      </c>
      <c r="G204" s="1">
        <v>98955</v>
      </c>
      <c r="I204" s="62"/>
    </row>
    <row r="205" spans="1:9" x14ac:dyDescent="0.2">
      <c r="A205" s="54">
        <v>2016</v>
      </c>
      <c r="B205" s="14">
        <v>6921.833333333333</v>
      </c>
      <c r="C205" s="14">
        <v>2234.3333333333335</v>
      </c>
      <c r="D205" s="46">
        <v>393.04544718782614</v>
      </c>
      <c r="E205" s="14">
        <v>10538334.529999996</v>
      </c>
      <c r="F205" s="14">
        <v>10430252.999999996</v>
      </c>
      <c r="G205" s="13">
        <v>108081.53</v>
      </c>
      <c r="I205" s="62"/>
    </row>
    <row r="206" spans="1:9" x14ac:dyDescent="0.2">
      <c r="A206" s="54">
        <v>2017</v>
      </c>
      <c r="B206" s="14">
        <v>7682.083333333333</v>
      </c>
      <c r="C206" s="14">
        <v>2436.8333333333335</v>
      </c>
      <c r="D206" s="46">
        <v>385.88246357978261</v>
      </c>
      <c r="E206" s="14">
        <v>11283975.000000004</v>
      </c>
      <c r="F206" s="14">
        <v>11157233.000000004</v>
      </c>
      <c r="G206" s="13">
        <v>126742</v>
      </c>
      <c r="I206" s="62"/>
    </row>
    <row r="207" spans="1:9" x14ac:dyDescent="0.2">
      <c r="A207" s="54">
        <v>2018</v>
      </c>
      <c r="B207" s="14">
        <v>6962</v>
      </c>
      <c r="C207" s="14">
        <v>2224.75</v>
      </c>
      <c r="D207" s="46">
        <v>378.82106004419967</v>
      </c>
      <c r="E207" s="14">
        <v>10113385.84</v>
      </c>
      <c r="F207" s="14">
        <v>10018204.959999999</v>
      </c>
      <c r="G207" s="13">
        <v>95180.88</v>
      </c>
      <c r="I207" s="62"/>
    </row>
    <row r="208" spans="1:9" x14ac:dyDescent="0.2">
      <c r="A208" s="54">
        <v>2019</v>
      </c>
      <c r="B208" s="14">
        <v>6178.583333333333</v>
      </c>
      <c r="C208" s="14">
        <v>1979.6666666666667</v>
      </c>
      <c r="D208" s="46">
        <v>386.83180417578711</v>
      </c>
      <c r="E208" s="14">
        <v>9189576.3399999999</v>
      </c>
      <c r="F208" s="14">
        <v>9096049.9399999995</v>
      </c>
      <c r="G208" s="13">
        <v>93526.399999999994</v>
      </c>
    </row>
    <row r="209" spans="1:7" x14ac:dyDescent="0.2">
      <c r="A209" s="54">
        <v>2020</v>
      </c>
      <c r="B209" s="14">
        <v>5120.166666666667</v>
      </c>
      <c r="C209" s="14">
        <v>1631.3333333333333</v>
      </c>
      <c r="D209" s="46">
        <v>396.75658970167547</v>
      </c>
      <c r="E209" s="14">
        <v>7766906.9999999981</v>
      </c>
      <c r="F209" s="14">
        <v>7707975.9999999981</v>
      </c>
      <c r="G209" s="13">
        <v>58931</v>
      </c>
    </row>
    <row r="210" spans="1:7" x14ac:dyDescent="0.2">
      <c r="A210" s="54">
        <v>2021</v>
      </c>
      <c r="B210" s="14">
        <v>7.666666666666667</v>
      </c>
      <c r="C210" s="14">
        <v>2.3333333333333335</v>
      </c>
      <c r="D210" s="46">
        <v>44.234285714285711</v>
      </c>
      <c r="E210" s="14">
        <v>1238.56</v>
      </c>
      <c r="F210" s="14">
        <v>953.86999999999989</v>
      </c>
      <c r="G210" s="13">
        <v>284.69</v>
      </c>
    </row>
    <row r="211" spans="1:7" x14ac:dyDescent="0.2">
      <c r="A211" s="54">
        <v>2022</v>
      </c>
      <c r="B211" s="14">
        <v>2415.1666666666665</v>
      </c>
      <c r="C211" s="14">
        <v>769.5</v>
      </c>
      <c r="D211" s="46">
        <v>526.03145440762376</v>
      </c>
      <c r="E211" s="14">
        <v>4857374.4499999983</v>
      </c>
      <c r="F211" s="14">
        <v>4813386.5199999986</v>
      </c>
      <c r="G211" s="13">
        <v>43987.93</v>
      </c>
    </row>
    <row r="212" spans="1:7" x14ac:dyDescent="0.2">
      <c r="A212" s="54">
        <v>2023</v>
      </c>
      <c r="B212" s="14">
        <v>3148.4166666666665</v>
      </c>
      <c r="C212" s="14">
        <v>998.58333333333337</v>
      </c>
      <c r="D212" s="46">
        <v>554.01483017608246</v>
      </c>
      <c r="E212" s="14">
        <v>6638759.7099999972</v>
      </c>
      <c r="F212" s="14">
        <v>6584452.1899999976</v>
      </c>
      <c r="G212" s="13">
        <v>54307.520000000004</v>
      </c>
    </row>
    <row r="213" spans="1:7" x14ac:dyDescent="0.2">
      <c r="A213" s="54">
        <v>2024</v>
      </c>
      <c r="B213" s="14">
        <v>2885.75</v>
      </c>
      <c r="C213" s="14">
        <v>898.08333333333337</v>
      </c>
      <c r="D213" s="46">
        <v>552.29087779530471</v>
      </c>
      <c r="E213" s="14">
        <v>5952038.7899999991</v>
      </c>
      <c r="F213" s="14">
        <v>5872167.3499999987</v>
      </c>
      <c r="G213" s="69">
        <v>79871.440000000017</v>
      </c>
    </row>
    <row r="214" spans="1:7" x14ac:dyDescent="0.2">
      <c r="A214" s="54" t="s">
        <v>6</v>
      </c>
      <c r="B214" s="14"/>
      <c r="C214" s="14"/>
      <c r="D214" s="46"/>
      <c r="E214" s="14"/>
      <c r="F214" s="14"/>
      <c r="G214" s="13"/>
    </row>
    <row r="215" spans="1:7" x14ac:dyDescent="0.2">
      <c r="A215" s="54">
        <v>2025</v>
      </c>
      <c r="B215" s="14">
        <v>2947.0027194258651</v>
      </c>
      <c r="C215" s="14">
        <v>941.73287848932694</v>
      </c>
      <c r="D215" s="46">
        <v>595.67260621386299</v>
      </c>
      <c r="E215" s="14">
        <v>6731573.7370442459</v>
      </c>
      <c r="F215" s="14">
        <v>6631573.7370442459</v>
      </c>
      <c r="G215" s="13">
        <v>100000</v>
      </c>
    </row>
    <row r="216" spans="1:7" x14ac:dyDescent="0.2">
      <c r="A216" s="54">
        <v>2026</v>
      </c>
      <c r="B216" s="14">
        <v>2398.0092861501325</v>
      </c>
      <c r="C216" s="14">
        <v>766.29864397622907</v>
      </c>
      <c r="D216" s="46">
        <v>643.43188424484913</v>
      </c>
      <c r="E216" s="14">
        <v>5916731.7646547752</v>
      </c>
      <c r="F216" s="14">
        <v>5816731.7646547752</v>
      </c>
      <c r="G216" s="13">
        <v>100000</v>
      </c>
    </row>
    <row r="217" spans="1:7" x14ac:dyDescent="0.2">
      <c r="A217" s="54">
        <v>2027</v>
      </c>
      <c r="B217" s="14">
        <v>0</v>
      </c>
      <c r="C217" s="14">
        <v>0</v>
      </c>
      <c r="D217" s="72">
        <v>0</v>
      </c>
      <c r="E217" s="14">
        <v>0</v>
      </c>
      <c r="F217" s="14">
        <v>0</v>
      </c>
      <c r="G217" s="13">
        <v>0</v>
      </c>
    </row>
    <row r="218" spans="1:7" x14ac:dyDescent="0.2">
      <c r="A218" s="54">
        <v>2028</v>
      </c>
      <c r="B218" s="14">
        <v>0</v>
      </c>
      <c r="C218" s="14">
        <v>0</v>
      </c>
      <c r="D218" s="72">
        <v>0</v>
      </c>
      <c r="E218" s="14">
        <v>0</v>
      </c>
      <c r="F218" s="14">
        <v>0</v>
      </c>
      <c r="G218" s="13">
        <v>0</v>
      </c>
    </row>
    <row r="219" spans="1:7" x14ac:dyDescent="0.2">
      <c r="A219" s="54">
        <v>2029</v>
      </c>
      <c r="B219" s="14">
        <v>0</v>
      </c>
      <c r="C219" s="14">
        <v>0</v>
      </c>
      <c r="D219" s="72">
        <v>0</v>
      </c>
      <c r="E219" s="14">
        <v>0</v>
      </c>
      <c r="F219" s="14">
        <v>0</v>
      </c>
      <c r="G219" s="13">
        <v>0</v>
      </c>
    </row>
    <row r="220" spans="1:7" ht="15.75" x14ac:dyDescent="0.25">
      <c r="A220" s="10"/>
      <c r="B220" s="11"/>
      <c r="C220" s="11"/>
      <c r="D220" s="11"/>
      <c r="E220" s="11"/>
      <c r="F220" s="11"/>
      <c r="G220" s="11"/>
    </row>
    <row r="221" spans="1:7" x14ac:dyDescent="0.2">
      <c r="A221" s="11" t="s">
        <v>27</v>
      </c>
      <c r="B221" s="11"/>
      <c r="C221" s="11"/>
      <c r="D221" s="11"/>
      <c r="E221" s="11"/>
      <c r="F221" s="11"/>
      <c r="G221" s="11"/>
    </row>
    <row r="222" spans="1:7" x14ac:dyDescent="0.2">
      <c r="A222" s="11" t="s">
        <v>85</v>
      </c>
      <c r="B222" s="11"/>
      <c r="C222" s="11"/>
      <c r="D222" s="11"/>
      <c r="E222" s="11"/>
      <c r="F222" s="11"/>
      <c r="G222" s="11"/>
    </row>
    <row r="223" spans="1:7" ht="15.75" x14ac:dyDescent="0.25">
      <c r="A223" s="10" t="s">
        <v>54</v>
      </c>
      <c r="B223" s="11"/>
      <c r="C223" s="11"/>
      <c r="D223" s="11"/>
      <c r="E223" s="11"/>
      <c r="F223" s="11"/>
      <c r="G223" s="11"/>
    </row>
    <row r="224" spans="1:7" x14ac:dyDescent="0.2">
      <c r="A224" s="1"/>
      <c r="B224" s="1"/>
      <c r="C224" s="1"/>
      <c r="D224" s="1"/>
      <c r="E224" s="1"/>
      <c r="F224" s="1"/>
      <c r="G224" s="1"/>
    </row>
    <row r="225" spans="1:8" ht="15.75" x14ac:dyDescent="0.25">
      <c r="A225" s="16"/>
      <c r="B225" s="9"/>
      <c r="C225" s="9"/>
      <c r="D225" s="43" t="s">
        <v>11</v>
      </c>
      <c r="E225" s="9"/>
      <c r="F225" s="9"/>
      <c r="G225" s="9"/>
    </row>
    <row r="226" spans="1:8" x14ac:dyDescent="0.2">
      <c r="A226" s="65"/>
      <c r="B226" s="6" t="s">
        <v>11</v>
      </c>
      <c r="C226" s="6" t="s">
        <v>11</v>
      </c>
      <c r="D226" s="43" t="s">
        <v>12</v>
      </c>
      <c r="E226" s="43" t="s">
        <v>7</v>
      </c>
      <c r="F226" s="9"/>
      <c r="G226" s="9"/>
    </row>
    <row r="227" spans="1:8" x14ac:dyDescent="0.2">
      <c r="A227" s="65" t="s">
        <v>0</v>
      </c>
      <c r="B227" s="6" t="s">
        <v>12</v>
      </c>
      <c r="C227" s="6" t="s">
        <v>12</v>
      </c>
      <c r="D227" s="43" t="s">
        <v>17</v>
      </c>
      <c r="E227" s="43" t="s">
        <v>15</v>
      </c>
      <c r="F227" s="43" t="s">
        <v>20</v>
      </c>
      <c r="G227" s="43" t="s">
        <v>9</v>
      </c>
    </row>
    <row r="228" spans="1:8" x14ac:dyDescent="0.2">
      <c r="A228" s="65" t="s">
        <v>1</v>
      </c>
      <c r="B228" s="6" t="s">
        <v>14</v>
      </c>
      <c r="C228" s="6" t="s">
        <v>29</v>
      </c>
      <c r="D228" s="6" t="s">
        <v>30</v>
      </c>
      <c r="E228" s="6" t="s">
        <v>16</v>
      </c>
      <c r="F228" s="6" t="s">
        <v>10</v>
      </c>
      <c r="G228" s="6" t="s">
        <v>10</v>
      </c>
    </row>
    <row r="229" spans="1:8" x14ac:dyDescent="0.2">
      <c r="A229" s="65" t="s">
        <v>3</v>
      </c>
      <c r="B229" s="6" t="s">
        <v>13</v>
      </c>
      <c r="C229" s="6" t="s">
        <v>13</v>
      </c>
      <c r="D229" s="6" t="s">
        <v>13</v>
      </c>
      <c r="E229" s="6" t="s">
        <v>13</v>
      </c>
      <c r="F229" s="6" t="s">
        <v>13</v>
      </c>
      <c r="G229" s="6" t="s">
        <v>13</v>
      </c>
    </row>
    <row r="230" spans="1:8" x14ac:dyDescent="0.2">
      <c r="A230" s="43" t="s">
        <v>5</v>
      </c>
      <c r="B230" s="6"/>
      <c r="C230" s="6"/>
      <c r="D230" s="6"/>
      <c r="E230" s="6"/>
      <c r="F230" s="6"/>
      <c r="G230" s="6"/>
    </row>
    <row r="231" spans="1:8" x14ac:dyDescent="0.2">
      <c r="A231" s="43" t="s">
        <v>55</v>
      </c>
      <c r="B231" s="8">
        <v>0</v>
      </c>
      <c r="C231" s="8">
        <v>0</v>
      </c>
      <c r="D231" s="3">
        <v>0</v>
      </c>
      <c r="E231" s="4">
        <v>0</v>
      </c>
      <c r="F231" s="4">
        <v>0</v>
      </c>
      <c r="G231" s="4">
        <v>0</v>
      </c>
    </row>
    <row r="232" spans="1:8" x14ac:dyDescent="0.2">
      <c r="A232" s="43" t="s">
        <v>56</v>
      </c>
      <c r="B232" s="8">
        <v>0</v>
      </c>
      <c r="C232" s="8">
        <v>0</v>
      </c>
      <c r="D232" s="15">
        <v>0</v>
      </c>
      <c r="E232" s="1">
        <v>0</v>
      </c>
      <c r="F232" s="1">
        <v>0</v>
      </c>
      <c r="G232" s="1">
        <v>0</v>
      </c>
    </row>
    <row r="233" spans="1:8" x14ac:dyDescent="0.2">
      <c r="A233" s="43" t="s">
        <v>57</v>
      </c>
      <c r="B233" s="8">
        <v>0</v>
      </c>
      <c r="C233" s="8">
        <v>0</v>
      </c>
      <c r="D233" s="15">
        <v>0</v>
      </c>
      <c r="E233" s="1">
        <v>0</v>
      </c>
      <c r="F233" s="8">
        <v>0</v>
      </c>
      <c r="G233" s="8">
        <v>0</v>
      </c>
    </row>
    <row r="234" spans="1:8" x14ac:dyDescent="0.2">
      <c r="A234" s="43" t="s">
        <v>58</v>
      </c>
      <c r="B234" s="8">
        <v>0</v>
      </c>
      <c r="C234" s="8">
        <v>0</v>
      </c>
      <c r="D234" s="15">
        <v>0</v>
      </c>
      <c r="E234" s="8">
        <v>0</v>
      </c>
      <c r="F234" s="1">
        <v>0</v>
      </c>
      <c r="G234" s="1">
        <v>0</v>
      </c>
      <c r="H234" s="1"/>
    </row>
    <row r="235" spans="1:8" x14ac:dyDescent="0.2">
      <c r="A235" s="43" t="s">
        <v>59</v>
      </c>
      <c r="B235" s="8">
        <v>0</v>
      </c>
      <c r="C235" s="8">
        <v>0</v>
      </c>
      <c r="D235" s="15">
        <v>0</v>
      </c>
      <c r="E235" s="8">
        <v>0</v>
      </c>
      <c r="F235" s="1">
        <v>0</v>
      </c>
      <c r="G235" s="1">
        <v>0</v>
      </c>
      <c r="H235" s="1"/>
    </row>
    <row r="236" spans="1:8" x14ac:dyDescent="0.2">
      <c r="A236" s="43" t="s">
        <v>60</v>
      </c>
      <c r="B236" s="8">
        <v>0</v>
      </c>
      <c r="C236" s="8">
        <v>0</v>
      </c>
      <c r="D236" s="15">
        <v>0</v>
      </c>
      <c r="E236" s="8">
        <v>0</v>
      </c>
      <c r="F236" s="1">
        <v>0</v>
      </c>
      <c r="G236" s="1">
        <v>0</v>
      </c>
      <c r="H236" s="1"/>
    </row>
    <row r="237" spans="1:8" x14ac:dyDescent="0.2">
      <c r="A237" s="43" t="s">
        <v>61</v>
      </c>
      <c r="B237" s="8">
        <v>0</v>
      </c>
      <c r="C237" s="8">
        <v>0</v>
      </c>
      <c r="D237" s="15">
        <v>0</v>
      </c>
      <c r="E237" s="8">
        <v>0</v>
      </c>
      <c r="F237" s="1">
        <v>0</v>
      </c>
      <c r="G237" s="1">
        <v>0</v>
      </c>
      <c r="H237" s="1"/>
    </row>
    <row r="238" spans="1:8" x14ac:dyDescent="0.2">
      <c r="A238" s="43" t="s">
        <v>62</v>
      </c>
      <c r="B238" s="8">
        <v>0</v>
      </c>
      <c r="C238" s="8">
        <v>0</v>
      </c>
      <c r="D238" s="15">
        <v>0</v>
      </c>
      <c r="E238" s="8">
        <v>0</v>
      </c>
      <c r="F238" s="1">
        <v>0</v>
      </c>
      <c r="G238" s="1">
        <v>0</v>
      </c>
      <c r="H238" s="1"/>
    </row>
    <row r="239" spans="1:8" x14ac:dyDescent="0.2">
      <c r="A239" s="43" t="s">
        <v>63</v>
      </c>
      <c r="B239" s="8">
        <v>0</v>
      </c>
      <c r="C239" s="8">
        <v>0</v>
      </c>
      <c r="D239" s="15">
        <v>0</v>
      </c>
      <c r="E239" s="8">
        <v>0</v>
      </c>
      <c r="F239" s="1">
        <v>0</v>
      </c>
      <c r="G239" s="1">
        <v>0</v>
      </c>
      <c r="H239" s="1"/>
    </row>
    <row r="240" spans="1:8" x14ac:dyDescent="0.2">
      <c r="A240" s="43" t="s">
        <v>64</v>
      </c>
      <c r="B240" s="8">
        <v>0</v>
      </c>
      <c r="C240" s="8">
        <v>0</v>
      </c>
      <c r="D240" s="15">
        <v>0</v>
      </c>
      <c r="E240" s="8">
        <v>0</v>
      </c>
      <c r="F240" s="1">
        <v>0</v>
      </c>
      <c r="G240" s="1">
        <v>0</v>
      </c>
      <c r="H240" s="1"/>
    </row>
    <row r="241" spans="1:7" x14ac:dyDescent="0.2">
      <c r="A241" s="43" t="s">
        <v>65</v>
      </c>
      <c r="B241" s="8">
        <v>0</v>
      </c>
      <c r="C241" s="8">
        <v>0</v>
      </c>
      <c r="D241" s="15">
        <v>0</v>
      </c>
      <c r="E241" s="8">
        <v>0</v>
      </c>
      <c r="F241" s="8">
        <v>0</v>
      </c>
      <c r="G241" s="8">
        <v>0</v>
      </c>
    </row>
    <row r="242" spans="1:7" x14ac:dyDescent="0.2">
      <c r="A242" s="43" t="s">
        <v>66</v>
      </c>
      <c r="B242" s="8">
        <v>2246.6666666666665</v>
      </c>
      <c r="C242" s="8">
        <v>655.75</v>
      </c>
      <c r="D242" s="15">
        <v>62.793747617232164</v>
      </c>
      <c r="E242" s="8">
        <v>494123.99999999994</v>
      </c>
      <c r="F242" s="8">
        <v>0</v>
      </c>
      <c r="G242" s="8">
        <v>494123.99999999994</v>
      </c>
    </row>
    <row r="243" spans="1:7" x14ac:dyDescent="0.2">
      <c r="A243" s="43" t="s">
        <v>67</v>
      </c>
      <c r="B243" s="8">
        <v>7409.416666666667</v>
      </c>
      <c r="C243" s="8">
        <v>2145.5833333333335</v>
      </c>
      <c r="D243" s="15">
        <v>34.626131199751434</v>
      </c>
      <c r="E243" s="8">
        <v>891519.00000000012</v>
      </c>
      <c r="F243" s="8">
        <v>0</v>
      </c>
      <c r="G243" s="8">
        <v>891519.00000000012</v>
      </c>
    </row>
    <row r="244" spans="1:7" x14ac:dyDescent="0.2">
      <c r="A244" s="25">
        <v>2012</v>
      </c>
      <c r="B244" s="8">
        <v>8940.3333333333339</v>
      </c>
      <c r="C244" s="8">
        <v>2535.3333333333335</v>
      </c>
      <c r="D244" s="15">
        <v>27.713449907967391</v>
      </c>
      <c r="E244" s="8">
        <v>843154</v>
      </c>
      <c r="F244" s="8">
        <v>0</v>
      </c>
      <c r="G244" s="8">
        <v>843154</v>
      </c>
    </row>
    <row r="245" spans="1:7" x14ac:dyDescent="0.2">
      <c r="A245" s="25">
        <v>2013</v>
      </c>
      <c r="B245" s="8">
        <v>8991.3333333333339</v>
      </c>
      <c r="C245" s="8">
        <v>2545.1666666666665</v>
      </c>
      <c r="D245" s="2">
        <v>27.847783380263248</v>
      </c>
      <c r="E245" s="8">
        <v>850527</v>
      </c>
      <c r="F245" s="1">
        <v>0</v>
      </c>
      <c r="G245" s="1">
        <v>850527</v>
      </c>
    </row>
    <row r="246" spans="1:7" x14ac:dyDescent="0.2">
      <c r="A246" s="25">
        <v>2014</v>
      </c>
      <c r="B246" s="8">
        <v>8527.0833333333339</v>
      </c>
      <c r="C246" s="8">
        <v>2431.75</v>
      </c>
      <c r="D246" s="2">
        <v>27.729885541962233</v>
      </c>
      <c r="E246" s="8">
        <v>809185.78999999992</v>
      </c>
      <c r="F246" s="1">
        <v>0</v>
      </c>
      <c r="G246" s="1">
        <v>809185.78999999992</v>
      </c>
    </row>
    <row r="247" spans="1:7" x14ac:dyDescent="0.2">
      <c r="A247" s="25">
        <v>2015</v>
      </c>
      <c r="B247" s="8">
        <v>3529.25</v>
      </c>
      <c r="C247" s="8">
        <v>998.25</v>
      </c>
      <c r="D247" s="15">
        <v>26.915852742299023</v>
      </c>
      <c r="E247" s="8">
        <v>322425</v>
      </c>
      <c r="F247" s="8">
        <v>0</v>
      </c>
      <c r="G247" s="8">
        <v>322425</v>
      </c>
    </row>
    <row r="248" spans="1:7" x14ac:dyDescent="0.2">
      <c r="A248" s="25">
        <v>2016</v>
      </c>
      <c r="B248" s="8">
        <v>0</v>
      </c>
      <c r="C248" s="8">
        <v>0</v>
      </c>
      <c r="D248" s="15">
        <v>0</v>
      </c>
      <c r="E248" s="8">
        <v>0</v>
      </c>
      <c r="F248" s="8">
        <v>0</v>
      </c>
      <c r="G248" s="8">
        <v>0</v>
      </c>
    </row>
    <row r="249" spans="1:7" x14ac:dyDescent="0.2">
      <c r="A249" s="54">
        <v>2017</v>
      </c>
      <c r="B249" s="8">
        <v>0</v>
      </c>
      <c r="C249" s="8">
        <v>0</v>
      </c>
      <c r="D249" s="15">
        <v>0</v>
      </c>
      <c r="E249" s="8">
        <v>0</v>
      </c>
      <c r="F249" s="8">
        <v>0</v>
      </c>
      <c r="G249" s="8">
        <v>0</v>
      </c>
    </row>
    <row r="250" spans="1:7" x14ac:dyDescent="0.2">
      <c r="A250" s="13"/>
      <c r="B250" s="8"/>
      <c r="C250" s="8"/>
      <c r="D250" s="15"/>
      <c r="E250" s="8"/>
      <c r="F250" s="8"/>
      <c r="G250" s="8"/>
    </row>
    <row r="251" spans="1:7" x14ac:dyDescent="0.2">
      <c r="A251" s="54"/>
      <c r="B251" s="8"/>
      <c r="C251" s="8"/>
      <c r="D251" s="15"/>
      <c r="E251" s="8"/>
      <c r="F251" s="8"/>
      <c r="G251" s="8"/>
    </row>
    <row r="252" spans="1:7" x14ac:dyDescent="0.2">
      <c r="A252" s="25"/>
      <c r="B252" s="8"/>
      <c r="C252" s="8"/>
      <c r="D252" s="15"/>
      <c r="E252" s="8"/>
      <c r="F252" s="8"/>
      <c r="G252" s="8"/>
    </row>
    <row r="253" spans="1:7" x14ac:dyDescent="0.2">
      <c r="A253" s="25"/>
      <c r="B253" s="8"/>
      <c r="C253" s="8"/>
      <c r="D253" s="15"/>
      <c r="E253" s="8"/>
      <c r="F253" s="8"/>
      <c r="G253" s="8"/>
    </row>
    <row r="254" spans="1:7" x14ac:dyDescent="0.2">
      <c r="A254" s="25"/>
      <c r="B254" s="8"/>
      <c r="C254" s="8"/>
      <c r="D254" s="15"/>
      <c r="E254" s="8"/>
      <c r="F254" s="8"/>
      <c r="G254" s="8"/>
    </row>
    <row r="255" spans="1:7" x14ac:dyDescent="0.2">
      <c r="A255" s="25"/>
      <c r="B255" s="8"/>
      <c r="C255" s="8"/>
      <c r="D255" s="15"/>
      <c r="E255" s="8"/>
      <c r="F255" s="8"/>
      <c r="G255" s="8"/>
    </row>
    <row r="256" spans="1:7" x14ac:dyDescent="0.2">
      <c r="A256" s="25"/>
      <c r="B256" s="8"/>
      <c r="C256" s="8"/>
      <c r="D256" s="15"/>
      <c r="E256" s="8"/>
      <c r="F256" s="8"/>
      <c r="G256" s="8"/>
    </row>
    <row r="257" spans="1:7" x14ac:dyDescent="0.2">
      <c r="A257" s="25"/>
      <c r="B257" s="8"/>
      <c r="C257" s="8"/>
      <c r="D257" s="15"/>
      <c r="E257" s="8"/>
      <c r="F257" s="8"/>
      <c r="G257" s="8"/>
    </row>
    <row r="258" spans="1:7" ht="15.75" x14ac:dyDescent="0.25">
      <c r="A258" s="10"/>
      <c r="B258" s="11"/>
      <c r="C258" s="11"/>
      <c r="D258" s="11"/>
      <c r="E258" s="11"/>
      <c r="F258" s="11"/>
      <c r="G258" s="11"/>
    </row>
    <row r="259" spans="1:7" x14ac:dyDescent="0.2">
      <c r="A259" s="11" t="s">
        <v>27</v>
      </c>
      <c r="B259" s="11"/>
      <c r="C259" s="11"/>
      <c r="D259" s="11"/>
      <c r="E259" s="11"/>
      <c r="F259" s="11"/>
      <c r="G259" s="11"/>
    </row>
    <row r="260" spans="1:7" x14ac:dyDescent="0.2">
      <c r="A260" s="11" t="s">
        <v>83</v>
      </c>
      <c r="B260" s="11"/>
      <c r="C260" s="11"/>
      <c r="D260" s="11"/>
      <c r="E260" s="11"/>
      <c r="F260" s="11"/>
      <c r="G260" s="11"/>
    </row>
    <row r="261" spans="1:7" ht="15.75" x14ac:dyDescent="0.25">
      <c r="A261" s="10" t="s">
        <v>86</v>
      </c>
      <c r="B261" s="11"/>
      <c r="C261" s="11"/>
      <c r="D261" s="11"/>
      <c r="E261" s="11"/>
      <c r="F261" s="11"/>
      <c r="G261" s="11"/>
    </row>
    <row r="262" spans="1:7" x14ac:dyDescent="0.2">
      <c r="A262" s="11" t="s">
        <v>78</v>
      </c>
      <c r="B262" s="11"/>
      <c r="C262" s="11"/>
      <c r="D262" s="11"/>
      <c r="E262" s="11"/>
      <c r="F262" s="11"/>
      <c r="G262" s="11"/>
    </row>
    <row r="263" spans="1:7" x14ac:dyDescent="0.2">
      <c r="A263" s="11" t="s">
        <v>79</v>
      </c>
      <c r="B263" s="11"/>
      <c r="C263" s="11"/>
      <c r="D263" s="11"/>
      <c r="E263" s="11"/>
      <c r="F263" s="11"/>
      <c r="G263" s="11"/>
    </row>
    <row r="264" spans="1:7" x14ac:dyDescent="0.2">
      <c r="A264" s="1"/>
      <c r="B264" s="1"/>
      <c r="C264" s="1"/>
      <c r="D264" s="1"/>
      <c r="E264" s="1"/>
      <c r="F264" s="1"/>
      <c r="G264" s="1"/>
    </row>
    <row r="265" spans="1:7" x14ac:dyDescent="0.2">
      <c r="A265" s="9"/>
      <c r="B265" s="9"/>
      <c r="C265" s="9"/>
      <c r="D265" s="43" t="s">
        <v>11</v>
      </c>
      <c r="E265" s="9"/>
      <c r="F265" s="9"/>
      <c r="G265" s="9"/>
    </row>
    <row r="266" spans="1:7" x14ac:dyDescent="0.2">
      <c r="A266" s="9"/>
      <c r="B266" s="6" t="s">
        <v>11</v>
      </c>
      <c r="C266" s="6" t="s">
        <v>11</v>
      </c>
      <c r="D266" s="43" t="s">
        <v>12</v>
      </c>
      <c r="E266" s="43" t="s">
        <v>7</v>
      </c>
      <c r="F266" s="9"/>
      <c r="G266" s="9"/>
    </row>
    <row r="267" spans="1:7" x14ac:dyDescent="0.2">
      <c r="A267" s="65" t="s">
        <v>0</v>
      </c>
      <c r="B267" s="6" t="s">
        <v>12</v>
      </c>
      <c r="C267" s="6" t="s">
        <v>12</v>
      </c>
      <c r="D267" s="43" t="s">
        <v>17</v>
      </c>
      <c r="E267" s="43" t="s">
        <v>15</v>
      </c>
      <c r="F267" s="43" t="s">
        <v>20</v>
      </c>
      <c r="G267" s="43" t="s">
        <v>9</v>
      </c>
    </row>
    <row r="268" spans="1:7" x14ac:dyDescent="0.2">
      <c r="A268" s="65" t="s">
        <v>1</v>
      </c>
      <c r="B268" s="6" t="s">
        <v>14</v>
      </c>
      <c r="C268" s="6" t="s">
        <v>29</v>
      </c>
      <c r="D268" s="6" t="s">
        <v>30</v>
      </c>
      <c r="E268" s="6" t="s">
        <v>16</v>
      </c>
      <c r="F268" s="6" t="s">
        <v>10</v>
      </c>
      <c r="G268" s="6" t="s">
        <v>10</v>
      </c>
    </row>
    <row r="269" spans="1:7" x14ac:dyDescent="0.2">
      <c r="A269" s="65" t="s">
        <v>3</v>
      </c>
      <c r="B269" s="6" t="s">
        <v>13</v>
      </c>
      <c r="C269" s="6" t="s">
        <v>13</v>
      </c>
      <c r="D269" s="6" t="s">
        <v>13</v>
      </c>
      <c r="E269" s="6" t="s">
        <v>13</v>
      </c>
      <c r="F269" s="6" t="s">
        <v>13</v>
      </c>
      <c r="G269" s="6" t="s">
        <v>13</v>
      </c>
    </row>
    <row r="270" spans="1:7" x14ac:dyDescent="0.2">
      <c r="A270" s="43" t="s">
        <v>5</v>
      </c>
      <c r="B270" s="6"/>
      <c r="C270" s="6"/>
      <c r="D270" s="6"/>
      <c r="E270" s="6"/>
      <c r="F270" s="6"/>
      <c r="G270" s="6"/>
    </row>
    <row r="271" spans="1:7" x14ac:dyDescent="0.2">
      <c r="A271" s="43" t="s">
        <v>55</v>
      </c>
      <c r="B271" s="8">
        <v>135641.91666666666</v>
      </c>
      <c r="C271" s="8">
        <v>44735.833333333336</v>
      </c>
      <c r="D271" s="3">
        <v>625.68649771808566</v>
      </c>
      <c r="E271" s="4">
        <v>335887282.56999993</v>
      </c>
      <c r="F271" s="4">
        <v>236485393.56999999</v>
      </c>
      <c r="G271" s="4">
        <v>99401889</v>
      </c>
    </row>
    <row r="272" spans="1:7" x14ac:dyDescent="0.2">
      <c r="A272" s="43" t="s">
        <v>56</v>
      </c>
      <c r="B272" s="8">
        <v>126004.25</v>
      </c>
      <c r="C272" s="8">
        <v>41719.083333333336</v>
      </c>
      <c r="D272" s="15">
        <v>622.23378889357184</v>
      </c>
      <c r="E272" s="8">
        <v>311508279.5</v>
      </c>
      <c r="F272" s="8">
        <v>217415353</v>
      </c>
      <c r="G272" s="8">
        <v>94092926.5</v>
      </c>
    </row>
    <row r="273" spans="1:7" x14ac:dyDescent="0.2">
      <c r="A273" s="43" t="s">
        <v>57</v>
      </c>
      <c r="B273" s="8">
        <v>121323.08333333333</v>
      </c>
      <c r="C273" s="8">
        <v>40654.75</v>
      </c>
      <c r="D273" s="15">
        <v>624.09558075419648</v>
      </c>
      <c r="E273" s="8">
        <v>304469397.74000001</v>
      </c>
      <c r="F273" s="8">
        <v>198041220.74000001</v>
      </c>
      <c r="G273" s="8">
        <v>106428177</v>
      </c>
    </row>
    <row r="274" spans="1:7" x14ac:dyDescent="0.2">
      <c r="A274" s="43" t="s">
        <v>58</v>
      </c>
      <c r="B274" s="8">
        <v>127578.33333333333</v>
      </c>
      <c r="C274" s="8">
        <v>43270.5</v>
      </c>
      <c r="D274" s="15">
        <v>619.91415822172917</v>
      </c>
      <c r="E274" s="8">
        <v>321887947</v>
      </c>
      <c r="F274" s="8">
        <v>249609388</v>
      </c>
      <c r="G274" s="8">
        <v>72278559</v>
      </c>
    </row>
    <row r="275" spans="1:7" x14ac:dyDescent="0.2">
      <c r="A275" s="43" t="s">
        <v>59</v>
      </c>
      <c r="B275" s="8">
        <v>129443</v>
      </c>
      <c r="C275" s="8">
        <v>44837.166666666664</v>
      </c>
      <c r="D275" s="15">
        <v>624.69813408147263</v>
      </c>
      <c r="E275" s="8">
        <v>336116332.25</v>
      </c>
      <c r="F275" s="8">
        <v>283371388.25</v>
      </c>
      <c r="G275" s="8">
        <v>52744944</v>
      </c>
    </row>
    <row r="276" spans="1:7" x14ac:dyDescent="0.2">
      <c r="A276" s="43" t="s">
        <v>60</v>
      </c>
      <c r="B276" s="8">
        <v>125436.08333333333</v>
      </c>
      <c r="C276" s="8">
        <v>44237.666666666664</v>
      </c>
      <c r="D276" s="15">
        <v>601.52646453248735</v>
      </c>
      <c r="E276" s="8">
        <v>319321526.74999994</v>
      </c>
      <c r="F276" s="8">
        <v>250387621.74999994</v>
      </c>
      <c r="G276" s="8">
        <v>68933905</v>
      </c>
    </row>
    <row r="277" spans="1:7" x14ac:dyDescent="0.2">
      <c r="A277" s="43" t="s">
        <v>61</v>
      </c>
      <c r="B277" s="8">
        <v>104612.33333333333</v>
      </c>
      <c r="C277" s="8">
        <v>37253.666666666672</v>
      </c>
      <c r="D277" s="15">
        <v>614.02549655067514</v>
      </c>
      <c r="E277" s="8">
        <v>274496414.08000004</v>
      </c>
      <c r="F277" s="8">
        <v>196030833.29000002</v>
      </c>
      <c r="G277" s="8">
        <v>78465580.789999992</v>
      </c>
    </row>
    <row r="278" spans="1:7" x14ac:dyDescent="0.2">
      <c r="A278" s="43" t="s">
        <v>62</v>
      </c>
      <c r="B278" s="8">
        <v>94882.166666666672</v>
      </c>
      <c r="C278" s="8">
        <v>33937.333333333336</v>
      </c>
      <c r="D278" s="15">
        <v>620.80266324205388</v>
      </c>
      <c r="E278" s="8">
        <v>252820643</v>
      </c>
      <c r="F278" s="8">
        <v>205291373</v>
      </c>
      <c r="G278" s="8">
        <v>47529270</v>
      </c>
    </row>
    <row r="279" spans="1:7" x14ac:dyDescent="0.2">
      <c r="A279" s="43" t="s">
        <v>63</v>
      </c>
      <c r="B279" s="8">
        <v>90158.583333333328</v>
      </c>
      <c r="C279" s="8">
        <v>32525.416666666668</v>
      </c>
      <c r="D279" s="15">
        <v>621.0873240158337</v>
      </c>
      <c r="E279" s="8">
        <v>242413487.99999997</v>
      </c>
      <c r="F279" s="8">
        <v>177244805.99999997</v>
      </c>
      <c r="G279" s="8">
        <v>65168682</v>
      </c>
    </row>
    <row r="280" spans="1:7" x14ac:dyDescent="0.2">
      <c r="A280" s="43" t="s">
        <v>64</v>
      </c>
      <c r="B280" s="8">
        <v>87745.333333333343</v>
      </c>
      <c r="C280" s="8">
        <v>32192.166666666664</v>
      </c>
      <c r="D280" s="15">
        <v>637.4343836233453</v>
      </c>
      <c r="E280" s="8">
        <v>246244727.00000003</v>
      </c>
      <c r="F280" s="8">
        <v>175160709.00000003</v>
      </c>
      <c r="G280" s="8">
        <v>71084018</v>
      </c>
    </row>
    <row r="281" spans="1:7" x14ac:dyDescent="0.2">
      <c r="A281" s="43" t="s">
        <v>65</v>
      </c>
      <c r="B281" s="8">
        <v>89800.916666666672</v>
      </c>
      <c r="C281" s="8">
        <v>33315.75</v>
      </c>
      <c r="D281" s="15">
        <v>689.72536012746741</v>
      </c>
      <c r="E281" s="8">
        <v>275744612.00000006</v>
      </c>
      <c r="F281" s="8">
        <v>222236429.00000006</v>
      </c>
      <c r="G281" s="8">
        <v>53508183</v>
      </c>
    </row>
    <row r="282" spans="1:7" x14ac:dyDescent="0.2">
      <c r="A282" s="43" t="s">
        <v>66</v>
      </c>
      <c r="B282" s="8">
        <v>95869.166666666657</v>
      </c>
      <c r="C282" s="8">
        <v>35870.583333333336</v>
      </c>
      <c r="D282" s="15">
        <v>724.44135621807072</v>
      </c>
      <c r="E282" s="8">
        <v>311833608.45999992</v>
      </c>
      <c r="F282" s="8">
        <v>233176091.69999993</v>
      </c>
      <c r="G282" s="8">
        <v>78657516.760000005</v>
      </c>
    </row>
    <row r="283" spans="1:7" x14ac:dyDescent="0.2">
      <c r="A283" s="43" t="s">
        <v>67</v>
      </c>
      <c r="B283" s="8">
        <v>99778.666666666672</v>
      </c>
      <c r="C283" s="8">
        <v>37252.583333333328</v>
      </c>
      <c r="D283" s="15">
        <v>726.79741673396245</v>
      </c>
      <c r="E283" s="8">
        <v>324900975.99999994</v>
      </c>
      <c r="F283" s="8">
        <v>224808408.96999994</v>
      </c>
      <c r="G283" s="8">
        <v>100092567.03</v>
      </c>
    </row>
    <row r="284" spans="1:7" x14ac:dyDescent="0.2">
      <c r="A284" s="25">
        <v>2012</v>
      </c>
      <c r="B284" s="8">
        <v>96021.583333333343</v>
      </c>
      <c r="C284" s="8">
        <v>36122.916666666664</v>
      </c>
      <c r="D284" s="15">
        <v>735.95034724032541</v>
      </c>
      <c r="E284" s="8">
        <v>319016076.77000004</v>
      </c>
      <c r="F284" s="8">
        <v>223868605.99000007</v>
      </c>
      <c r="G284" s="8">
        <v>95147470.779999986</v>
      </c>
    </row>
    <row r="285" spans="1:7" x14ac:dyDescent="0.2">
      <c r="A285" s="25">
        <v>2013</v>
      </c>
      <c r="B285" s="8">
        <v>93365.25</v>
      </c>
      <c r="C285" s="8">
        <v>35001.25</v>
      </c>
      <c r="D285" s="15">
        <v>735.52935014225693</v>
      </c>
      <c r="E285" s="8">
        <v>308933360</v>
      </c>
      <c r="F285" s="8">
        <v>225150794.13</v>
      </c>
      <c r="G285" s="8">
        <v>83782565.870000005</v>
      </c>
    </row>
    <row r="286" spans="1:7" x14ac:dyDescent="0.2">
      <c r="A286" s="25">
        <v>2014</v>
      </c>
      <c r="B286" s="8">
        <v>88468.333333333328</v>
      </c>
      <c r="C286" s="8">
        <v>33042.5</v>
      </c>
      <c r="D286" s="15">
        <v>719.3633527527677</v>
      </c>
      <c r="E286" s="8">
        <v>285234762.99999994</v>
      </c>
      <c r="F286" s="8">
        <v>202203048.28999993</v>
      </c>
      <c r="G286" s="8">
        <v>83031714.709999993</v>
      </c>
    </row>
    <row r="287" spans="1:7" x14ac:dyDescent="0.2">
      <c r="A287" s="25">
        <v>2015</v>
      </c>
      <c r="B287" s="8">
        <v>83771.416666666672</v>
      </c>
      <c r="C287" s="8">
        <v>31055.666666666668</v>
      </c>
      <c r="D287" s="15">
        <v>721.74103759914988</v>
      </c>
      <c r="E287" s="8">
        <v>268969789</v>
      </c>
      <c r="F287" s="8">
        <v>186962951</v>
      </c>
      <c r="G287" s="8">
        <v>82006838</v>
      </c>
    </row>
    <row r="288" spans="1:7" x14ac:dyDescent="0.2">
      <c r="A288" s="54">
        <v>2016</v>
      </c>
      <c r="B288" s="14">
        <v>84237.583333333343</v>
      </c>
      <c r="C288" s="14">
        <v>30531.583333333336</v>
      </c>
      <c r="D288" s="46">
        <v>794.83779220424742</v>
      </c>
      <c r="E288" s="14">
        <v>291211875.47000003</v>
      </c>
      <c r="F288" s="14">
        <v>181349894</v>
      </c>
      <c r="G288" s="14">
        <v>109861981.47</v>
      </c>
    </row>
    <row r="289" spans="1:7" x14ac:dyDescent="0.2">
      <c r="A289" s="54">
        <v>2017</v>
      </c>
      <c r="B289" s="14">
        <v>87483.166666666672</v>
      </c>
      <c r="C289" s="14">
        <v>31013.250000000004</v>
      </c>
      <c r="D289" s="46">
        <v>809.84328684782565</v>
      </c>
      <c r="E289" s="14">
        <v>301390467.78999996</v>
      </c>
      <c r="F289" s="14">
        <v>209889617.41999996</v>
      </c>
      <c r="G289" s="14">
        <v>91500850.370000005</v>
      </c>
    </row>
    <row r="290" spans="1:7" x14ac:dyDescent="0.2">
      <c r="A290" s="54">
        <v>2018</v>
      </c>
      <c r="B290" s="14">
        <v>83773.5</v>
      </c>
      <c r="C290" s="14">
        <v>29511.75</v>
      </c>
      <c r="D290" s="46">
        <v>799.06496796473732</v>
      </c>
      <c r="E290" s="14">
        <v>282981666.82000005</v>
      </c>
      <c r="F290" s="14">
        <v>192377900.76000008</v>
      </c>
      <c r="G290" s="14">
        <v>90603766.060000002</v>
      </c>
    </row>
    <row r="291" spans="1:7" x14ac:dyDescent="0.2">
      <c r="A291" s="54">
        <v>2019</v>
      </c>
      <c r="B291" s="14">
        <v>75729.416666666672</v>
      </c>
      <c r="C291" s="14">
        <v>26921.083333333332</v>
      </c>
      <c r="D291" s="46">
        <v>796.87037226089831</v>
      </c>
      <c r="E291" s="14">
        <v>257431364.36999997</v>
      </c>
      <c r="F291" s="14">
        <v>176410951.86999997</v>
      </c>
      <c r="G291" s="14">
        <v>81020412.5</v>
      </c>
    </row>
    <row r="292" spans="1:7" x14ac:dyDescent="0.2">
      <c r="A292" s="54">
        <v>2020</v>
      </c>
      <c r="B292" s="14">
        <v>74636</v>
      </c>
      <c r="C292" s="14">
        <v>26593.166666666668</v>
      </c>
      <c r="D292" s="46">
        <v>845.48717465012942</v>
      </c>
      <c r="E292" s="14">
        <v>269810176.19999999</v>
      </c>
      <c r="F292" s="14">
        <v>168183497.44999999</v>
      </c>
      <c r="G292" s="14">
        <v>101626678.75</v>
      </c>
    </row>
    <row r="293" spans="1:7" x14ac:dyDescent="0.2">
      <c r="A293" s="54">
        <v>2021</v>
      </c>
      <c r="B293" s="14">
        <v>91509.416666666657</v>
      </c>
      <c r="C293" s="14">
        <v>32385.75</v>
      </c>
      <c r="D293" s="46">
        <v>987.76781588610208</v>
      </c>
      <c r="E293" s="14">
        <v>383875218.51999998</v>
      </c>
      <c r="F293" s="14">
        <v>245146301.52999997</v>
      </c>
      <c r="G293" s="14">
        <v>138728916.99000001</v>
      </c>
    </row>
    <row r="294" spans="1:7" x14ac:dyDescent="0.2">
      <c r="A294" s="54">
        <v>2022</v>
      </c>
      <c r="B294" s="14">
        <v>73997.5</v>
      </c>
      <c r="C294" s="14">
        <v>26792.166666666668</v>
      </c>
      <c r="D294" s="46">
        <v>1033.5866714773599</v>
      </c>
      <c r="E294" s="14">
        <v>332304316.4000001</v>
      </c>
      <c r="F294" s="14">
        <v>166835546.02000007</v>
      </c>
      <c r="G294" s="14">
        <v>165468770.38</v>
      </c>
    </row>
    <row r="295" spans="1:7" x14ac:dyDescent="0.2">
      <c r="A295" s="54">
        <v>2023</v>
      </c>
      <c r="B295" s="14">
        <v>63522.666666666664</v>
      </c>
      <c r="C295" s="14">
        <v>23261.916666666668</v>
      </c>
      <c r="D295" s="46">
        <v>1098.1934360883131</v>
      </c>
      <c r="E295" s="14">
        <v>306553010.32999998</v>
      </c>
      <c r="F295" s="14">
        <v>238814118.39999998</v>
      </c>
      <c r="G295" s="14">
        <v>67738891.930000007</v>
      </c>
    </row>
    <row r="296" spans="1:7" x14ac:dyDescent="0.2">
      <c r="A296" s="54">
        <v>2024</v>
      </c>
      <c r="B296" s="14">
        <v>59251.583333333336</v>
      </c>
      <c r="C296" s="14">
        <v>21840.583333333336</v>
      </c>
      <c r="D296" s="46">
        <v>1106.9955112376729</v>
      </c>
      <c r="E296" s="14">
        <v>290129132.55374801</v>
      </c>
      <c r="F296" s="14">
        <v>221155537.49374798</v>
      </c>
      <c r="G296" s="14">
        <v>68973595.060000002</v>
      </c>
    </row>
    <row r="297" spans="1:7" x14ac:dyDescent="0.2">
      <c r="A297" s="54" t="s">
        <v>6</v>
      </c>
      <c r="B297" s="14"/>
      <c r="C297" s="14"/>
      <c r="D297" s="46"/>
      <c r="E297" s="14"/>
      <c r="F297" s="14"/>
      <c r="G297" s="14"/>
    </row>
    <row r="298" spans="1:7" x14ac:dyDescent="0.2">
      <c r="A298" s="54">
        <v>2025</v>
      </c>
      <c r="B298" s="14">
        <v>62911.25948751704</v>
      </c>
      <c r="C298" s="14">
        <v>22813.012890454189</v>
      </c>
      <c r="D298" s="46">
        <v>1174.5899380634507</v>
      </c>
      <c r="E298" s="14">
        <v>321551224.7764715</v>
      </c>
      <c r="F298" s="14">
        <v>237273176.30998158</v>
      </c>
      <c r="G298" s="14">
        <v>84278048.466489941</v>
      </c>
    </row>
    <row r="299" spans="1:7" x14ac:dyDescent="0.2">
      <c r="A299" s="54">
        <v>2026</v>
      </c>
      <c r="B299" s="14">
        <v>68490.755114405547</v>
      </c>
      <c r="C299" s="14">
        <v>24802.924104695216</v>
      </c>
      <c r="D299" s="46">
        <v>1293.5451989403568</v>
      </c>
      <c r="E299" s="14">
        <v>385004440.74372655</v>
      </c>
      <c r="F299" s="14">
        <v>279336181.39366925</v>
      </c>
      <c r="G299" s="14">
        <v>105668259.35005729</v>
      </c>
    </row>
    <row r="300" spans="1:7" x14ac:dyDescent="0.2">
      <c r="A300" s="54">
        <v>2027</v>
      </c>
      <c r="B300" s="14">
        <v>73912.262516267903</v>
      </c>
      <c r="C300" s="14">
        <v>26659.783396110637</v>
      </c>
      <c r="D300" s="46">
        <v>1390.2206938726104</v>
      </c>
      <c r="E300" s="14">
        <v>444755790.85721314</v>
      </c>
      <c r="F300" s="14">
        <v>321828760.24285752</v>
      </c>
      <c r="G300" s="14">
        <v>122927030.61435562</v>
      </c>
    </row>
    <row r="301" spans="1:7" x14ac:dyDescent="0.2">
      <c r="A301" s="54">
        <v>2028</v>
      </c>
      <c r="B301" s="14">
        <v>73168.947523463881</v>
      </c>
      <c r="C301" s="14">
        <v>26391.673396110637</v>
      </c>
      <c r="D301" s="46">
        <v>1451.9445313000042</v>
      </c>
      <c r="E301" s="14">
        <v>459830950.31206381</v>
      </c>
      <c r="F301" s="14">
        <v>330615439.64164078</v>
      </c>
      <c r="G301" s="14">
        <v>129215510.670423</v>
      </c>
    </row>
    <row r="302" spans="1:7" x14ac:dyDescent="0.2">
      <c r="A302" s="54">
        <v>2029</v>
      </c>
      <c r="B302" s="13">
        <v>72115.287223530395</v>
      </c>
      <c r="C302" s="13">
        <v>26011.623396110637</v>
      </c>
      <c r="D302" s="70">
        <v>1513.2929140925244</v>
      </c>
      <c r="E302" s="13">
        <v>472358464.43253064</v>
      </c>
      <c r="F302" s="13">
        <v>336875555.57065654</v>
      </c>
      <c r="G302" s="13">
        <v>135482908.86187413</v>
      </c>
    </row>
    <row r="303" spans="1:7" ht="15.75" x14ac:dyDescent="0.25">
      <c r="A303" s="10"/>
      <c r="B303" s="11"/>
      <c r="C303" s="11"/>
      <c r="D303" s="11"/>
      <c r="E303" s="11"/>
      <c r="F303" s="11"/>
      <c r="G303" s="11"/>
    </row>
    <row r="304" spans="1:7" x14ac:dyDescent="0.2">
      <c r="A304" s="11" t="s">
        <v>27</v>
      </c>
      <c r="B304" s="11"/>
      <c r="C304" s="11"/>
      <c r="D304" s="11"/>
      <c r="E304" s="11"/>
      <c r="F304" s="11"/>
      <c r="G304" s="11"/>
    </row>
    <row r="305" spans="1:7" x14ac:dyDescent="0.2">
      <c r="A305" s="11" t="s">
        <v>85</v>
      </c>
      <c r="B305" s="11"/>
      <c r="C305" s="11"/>
      <c r="D305" s="11"/>
      <c r="E305" s="11"/>
      <c r="F305" s="11"/>
      <c r="G305" s="11"/>
    </row>
    <row r="306" spans="1:7" ht="15.75" x14ac:dyDescent="0.25">
      <c r="A306" s="10" t="s">
        <v>69</v>
      </c>
      <c r="B306" s="11"/>
      <c r="C306" s="11"/>
      <c r="D306" s="11"/>
      <c r="E306" s="11"/>
      <c r="F306" s="11"/>
      <c r="G306" s="11"/>
    </row>
    <row r="307" spans="1:7" x14ac:dyDescent="0.2">
      <c r="A307" s="1"/>
      <c r="B307" s="1"/>
      <c r="C307" s="1"/>
      <c r="D307" s="1"/>
      <c r="E307" s="1"/>
      <c r="F307" s="1"/>
      <c r="G307" s="1"/>
    </row>
    <row r="308" spans="1:7" x14ac:dyDescent="0.2">
      <c r="A308" s="9"/>
      <c r="B308" s="9"/>
      <c r="C308" s="9"/>
      <c r="D308" s="43" t="s">
        <v>11</v>
      </c>
      <c r="E308" s="9"/>
      <c r="F308" s="9"/>
      <c r="G308" s="9"/>
    </row>
    <row r="309" spans="1:7" x14ac:dyDescent="0.2">
      <c r="A309" s="9"/>
      <c r="B309" s="6" t="s">
        <v>11</v>
      </c>
      <c r="C309" s="6" t="s">
        <v>11</v>
      </c>
      <c r="D309" s="43" t="s">
        <v>12</v>
      </c>
      <c r="E309" s="43" t="s">
        <v>7</v>
      </c>
      <c r="F309" s="9"/>
      <c r="G309" s="9"/>
    </row>
    <row r="310" spans="1:7" x14ac:dyDescent="0.2">
      <c r="A310" s="43" t="s">
        <v>0</v>
      </c>
      <c r="B310" s="6" t="s">
        <v>12</v>
      </c>
      <c r="C310" s="6" t="s">
        <v>12</v>
      </c>
      <c r="D310" s="43" t="s">
        <v>17</v>
      </c>
      <c r="E310" s="43" t="s">
        <v>15</v>
      </c>
      <c r="F310" s="43" t="s">
        <v>20</v>
      </c>
      <c r="G310" s="43" t="s">
        <v>9</v>
      </c>
    </row>
    <row r="311" spans="1:7" x14ac:dyDescent="0.2">
      <c r="A311" s="43" t="s">
        <v>1</v>
      </c>
      <c r="B311" s="6" t="s">
        <v>14</v>
      </c>
      <c r="C311" s="6" t="s">
        <v>29</v>
      </c>
      <c r="D311" s="6" t="s">
        <v>30</v>
      </c>
      <c r="E311" s="6" t="s">
        <v>16</v>
      </c>
      <c r="F311" s="6" t="s">
        <v>10</v>
      </c>
      <c r="G311" s="6" t="s">
        <v>10</v>
      </c>
    </row>
    <row r="312" spans="1:7" x14ac:dyDescent="0.2">
      <c r="A312" s="43" t="s">
        <v>3</v>
      </c>
      <c r="B312" s="6" t="s">
        <v>13</v>
      </c>
      <c r="C312" s="6" t="s">
        <v>13</v>
      </c>
      <c r="D312" s="6" t="s">
        <v>13</v>
      </c>
      <c r="E312" s="6" t="s">
        <v>13</v>
      </c>
      <c r="F312" s="6" t="s">
        <v>13</v>
      </c>
      <c r="G312" s="6" t="s">
        <v>13</v>
      </c>
    </row>
    <row r="313" spans="1:7" x14ac:dyDescent="0.2">
      <c r="A313" s="43" t="s">
        <v>5</v>
      </c>
      <c r="B313" s="6"/>
      <c r="C313" s="6"/>
      <c r="D313" s="6"/>
      <c r="E313" s="6"/>
      <c r="F313" s="6"/>
      <c r="G313" s="6"/>
    </row>
    <row r="314" spans="1:7" x14ac:dyDescent="0.2">
      <c r="A314" s="25">
        <v>2013</v>
      </c>
      <c r="B314" s="8">
        <v>0</v>
      </c>
      <c r="C314" s="8">
        <v>0</v>
      </c>
      <c r="D314" s="3">
        <v>0</v>
      </c>
      <c r="E314" s="4">
        <v>0</v>
      </c>
      <c r="F314" s="4">
        <v>0</v>
      </c>
      <c r="G314" s="4">
        <v>0</v>
      </c>
    </row>
    <row r="315" spans="1:7" x14ac:dyDescent="0.2">
      <c r="A315" s="25">
        <v>2014</v>
      </c>
      <c r="B315" s="8">
        <v>0</v>
      </c>
      <c r="C315" s="8">
        <v>0</v>
      </c>
      <c r="D315" s="15">
        <v>0</v>
      </c>
      <c r="E315" s="8">
        <v>0</v>
      </c>
      <c r="F315" s="8">
        <v>0</v>
      </c>
      <c r="G315" s="8">
        <v>0</v>
      </c>
    </row>
    <row r="316" spans="1:7" x14ac:dyDescent="0.2">
      <c r="A316" s="25">
        <v>2015</v>
      </c>
      <c r="B316" s="8">
        <v>0</v>
      </c>
      <c r="C316" s="8">
        <v>0</v>
      </c>
      <c r="D316" s="15">
        <v>0</v>
      </c>
      <c r="E316" s="8">
        <v>0</v>
      </c>
      <c r="F316" s="8">
        <v>0</v>
      </c>
      <c r="G316" s="8">
        <v>0</v>
      </c>
    </row>
    <row r="317" spans="1:7" x14ac:dyDescent="0.2">
      <c r="A317" s="54">
        <v>2016</v>
      </c>
      <c r="B317" s="14">
        <v>51721.083333333336</v>
      </c>
      <c r="C317" s="14">
        <v>16763.333333333332</v>
      </c>
      <c r="D317" s="46">
        <v>117.2305875919666</v>
      </c>
      <c r="E317" s="14">
        <v>23582105</v>
      </c>
      <c r="F317" s="14">
        <v>11008787.52</v>
      </c>
      <c r="G317" s="14">
        <v>12573317.48</v>
      </c>
    </row>
    <row r="318" spans="1:7" x14ac:dyDescent="0.2">
      <c r="A318" s="54">
        <v>2017</v>
      </c>
      <c r="B318" s="14">
        <v>63383.666666666664</v>
      </c>
      <c r="C318" s="14">
        <v>21491.333333333332</v>
      </c>
      <c r="D318" s="46">
        <v>120.21703155535567</v>
      </c>
      <c r="E318" s="14">
        <v>31003491.570000004</v>
      </c>
      <c r="F318" s="14">
        <v>17445548.900000006</v>
      </c>
      <c r="G318" s="14">
        <v>13557942.67</v>
      </c>
    </row>
    <row r="319" spans="1:7" x14ac:dyDescent="0.2">
      <c r="A319" s="54">
        <v>2018</v>
      </c>
      <c r="B319" s="14">
        <v>64132.916666666664</v>
      </c>
      <c r="C319" s="14">
        <v>22368.333333333332</v>
      </c>
      <c r="D319" s="46">
        <v>113.06516280456003</v>
      </c>
      <c r="E319" s="14">
        <v>30348951</v>
      </c>
      <c r="F319" s="14">
        <v>17332623.280000001</v>
      </c>
      <c r="G319" s="14">
        <v>13016327.720000001</v>
      </c>
    </row>
    <row r="320" spans="1:7" x14ac:dyDescent="0.2">
      <c r="A320" s="54">
        <v>2019</v>
      </c>
      <c r="B320" s="14">
        <v>57760.083333333336</v>
      </c>
      <c r="C320" s="14">
        <v>20371.083333333332</v>
      </c>
      <c r="D320" s="46">
        <v>112.66204546477236</v>
      </c>
      <c r="E320" s="14">
        <v>27540575</v>
      </c>
      <c r="F320" s="14">
        <v>15826516.140000002</v>
      </c>
      <c r="G320" s="14">
        <v>11714058.859999998</v>
      </c>
    </row>
    <row r="321" spans="1:8" x14ac:dyDescent="0.2">
      <c r="A321" s="54">
        <v>2020</v>
      </c>
      <c r="B321" s="14">
        <v>56947.75</v>
      </c>
      <c r="C321" s="14">
        <v>20091.25</v>
      </c>
      <c r="D321" s="46">
        <v>113.04627221634625</v>
      </c>
      <c r="E321" s="14">
        <v>27254891</v>
      </c>
      <c r="F321" s="14">
        <v>14877875.549999999</v>
      </c>
      <c r="G321" s="14">
        <v>12377015.450000001</v>
      </c>
      <c r="H321" s="14"/>
    </row>
    <row r="322" spans="1:8" x14ac:dyDescent="0.2">
      <c r="A322" s="54">
        <v>2021</v>
      </c>
      <c r="B322" s="14">
        <v>69504.666666666672</v>
      </c>
      <c r="C322" s="14">
        <v>24385.166666666668</v>
      </c>
      <c r="D322" s="46">
        <v>112.5142573012282</v>
      </c>
      <c r="E322" s="14">
        <v>32924147</v>
      </c>
      <c r="F322" s="14">
        <v>14722326.210000001</v>
      </c>
      <c r="G322" s="14">
        <v>18201820.789999999</v>
      </c>
      <c r="H322" s="14"/>
    </row>
    <row r="323" spans="1:8" x14ac:dyDescent="0.2">
      <c r="A323" s="54">
        <v>2022</v>
      </c>
      <c r="B323" s="14">
        <v>54228.916666666664</v>
      </c>
      <c r="C323" s="14">
        <v>19324.916666666668</v>
      </c>
      <c r="D323" s="46">
        <v>114.13633521489959</v>
      </c>
      <c r="E323" s="14">
        <v>26468102</v>
      </c>
      <c r="F323" s="14">
        <v>14810561.560000001</v>
      </c>
      <c r="G323" s="14">
        <v>11657540.439999999</v>
      </c>
      <c r="H323" s="14"/>
    </row>
    <row r="324" spans="1:8" x14ac:dyDescent="0.2">
      <c r="A324" s="54">
        <v>2023</v>
      </c>
      <c r="B324" s="14">
        <v>47847.75</v>
      </c>
      <c r="C324" s="14">
        <v>17116.916666666668</v>
      </c>
      <c r="D324" s="46">
        <v>115.15689644260307</v>
      </c>
      <c r="E324" s="14">
        <v>23653572</v>
      </c>
      <c r="F324" s="14">
        <v>13473809.720000001</v>
      </c>
      <c r="G324" s="14">
        <v>10179762.279999999</v>
      </c>
      <c r="H324" s="14"/>
    </row>
    <row r="325" spans="1:8" x14ac:dyDescent="0.2">
      <c r="A325" s="54">
        <v>2024</v>
      </c>
      <c r="B325" s="14">
        <v>47087.833333333336</v>
      </c>
      <c r="C325" s="14">
        <v>16849.5</v>
      </c>
      <c r="D325" s="46">
        <v>114.87255803831964</v>
      </c>
      <c r="E325" s="14">
        <v>23226542</v>
      </c>
      <c r="F325" s="14">
        <v>13232199.880000001</v>
      </c>
      <c r="G325" s="14">
        <v>9994342.1199999992</v>
      </c>
      <c r="H325" s="14"/>
    </row>
    <row r="326" spans="1:8" x14ac:dyDescent="0.2">
      <c r="A326" s="54" t="s">
        <v>6</v>
      </c>
      <c r="B326" s="14"/>
      <c r="C326" s="14"/>
      <c r="D326" s="46"/>
      <c r="E326" s="14"/>
      <c r="F326" s="14"/>
      <c r="G326" s="14"/>
      <c r="H326" s="14"/>
    </row>
    <row r="327" spans="1:8" x14ac:dyDescent="0.2">
      <c r="A327" s="54">
        <v>2025</v>
      </c>
      <c r="B327" s="14">
        <v>49442.660782635437</v>
      </c>
      <c r="C327" s="14">
        <v>17692.130936661251</v>
      </c>
      <c r="D327" s="46">
        <v>113.62018522277856</v>
      </c>
      <c r="E327" s="14">
        <v>24122198.328109227</v>
      </c>
      <c r="F327" s="14">
        <v>13684978.710955266</v>
      </c>
      <c r="G327" s="14">
        <v>10437219.617153961</v>
      </c>
      <c r="H327" s="14"/>
    </row>
    <row r="328" spans="1:8" x14ac:dyDescent="0.2">
      <c r="A328" s="54">
        <v>2026</v>
      </c>
      <c r="B328" s="14">
        <v>56980.863968409445</v>
      </c>
      <c r="C328" s="14">
        <v>20389.535883700635</v>
      </c>
      <c r="D328" s="46">
        <v>108.5393920861829</v>
      </c>
      <c r="E328" s="14">
        <v>26556813.956835348</v>
      </c>
      <c r="F328" s="14">
        <v>14348436.927831577</v>
      </c>
      <c r="G328" s="14">
        <v>12208377.029003771</v>
      </c>
    </row>
    <row r="329" spans="1:8" x14ac:dyDescent="0.2">
      <c r="A329" s="54">
        <v>2027</v>
      </c>
      <c r="B329" s="14">
        <v>66747.044084008885</v>
      </c>
      <c r="C329" s="14">
        <v>23884.1806827703</v>
      </c>
      <c r="D329" s="46">
        <v>105.69279311199016</v>
      </c>
      <c r="E329" s="14">
        <v>30292629.210641194</v>
      </c>
      <c r="F329" s="14">
        <v>16012604.422285197</v>
      </c>
      <c r="G329" s="14">
        <v>14280024.788355997</v>
      </c>
    </row>
    <row r="330" spans="1:8" x14ac:dyDescent="0.2">
      <c r="A330" s="54">
        <v>2028</v>
      </c>
      <c r="B330" s="14">
        <v>66144.716424976403</v>
      </c>
      <c r="C330" s="14">
        <v>23668.649001390451</v>
      </c>
      <c r="D330" s="46">
        <v>107.61973006164101</v>
      </c>
      <c r="E330" s="14">
        <v>30566563.397440434</v>
      </c>
      <c r="F330" s="14">
        <v>16270908.273656294</v>
      </c>
      <c r="G330" s="14">
        <v>14295655.12378414</v>
      </c>
    </row>
    <row r="331" spans="1:8" x14ac:dyDescent="0.2">
      <c r="A331" s="54">
        <v>2029</v>
      </c>
      <c r="B331" s="62">
        <v>65290.881352697157</v>
      </c>
      <c r="C331" s="62">
        <v>23363.120098658266</v>
      </c>
      <c r="D331" s="73">
        <v>109.72880486770471</v>
      </c>
      <c r="E331" s="62">
        <v>30763286.956877075</v>
      </c>
      <c r="F331" s="62">
        <v>16453222.426498448</v>
      </c>
      <c r="G331" s="62">
        <v>14310064.530378627</v>
      </c>
    </row>
  </sheetData>
  <mergeCells count="1">
    <mergeCell ref="A138:G138"/>
  </mergeCells>
  <pageMargins left="0.7" right="0.7" top="0.75" bottom="0.75" header="0.3" footer="0.3"/>
  <pageSetup scale="50" firstPageNumber="7" orientation="portrait" useFirstPageNumber="1" r:id="rId1"/>
  <headerFooter>
    <oddFooter xml:space="preserve">&amp;CPage &amp;P&amp;R3/6/2025
</oddFooter>
  </headerFooter>
  <rowBreaks count="3" manualBreakCount="3">
    <brk id="90" max="7" man="1"/>
    <brk id="177" max="7" man="1"/>
    <brk id="258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244"/>
  <sheetViews>
    <sheetView zoomScale="80" zoomScaleNormal="80" workbookViewId="0"/>
  </sheetViews>
  <sheetFormatPr defaultRowHeight="15" x14ac:dyDescent="0.2"/>
  <cols>
    <col min="1" max="1" width="11.6640625" customWidth="1"/>
    <col min="2" max="3" width="11.21875" customWidth="1"/>
    <col min="4" max="7" width="14.5546875" customWidth="1"/>
    <col min="9" max="9" width="11.88671875" bestFit="1" customWidth="1"/>
    <col min="12" max="12" width="13.77734375" customWidth="1"/>
  </cols>
  <sheetData>
    <row r="1" spans="1:8" x14ac:dyDescent="0.2">
      <c r="A1" s="50" t="s">
        <v>2</v>
      </c>
      <c r="B1" s="50"/>
      <c r="C1" s="50"/>
      <c r="D1" s="50"/>
      <c r="E1" s="50"/>
      <c r="F1" s="50"/>
      <c r="G1" s="50"/>
      <c r="H1" s="21"/>
    </row>
    <row r="2" spans="1:8" ht="15.75" x14ac:dyDescent="0.25">
      <c r="A2" s="51" t="s">
        <v>34</v>
      </c>
      <c r="B2" s="50"/>
      <c r="C2" s="50"/>
      <c r="D2" s="50"/>
      <c r="E2" s="50"/>
      <c r="F2" s="50"/>
      <c r="G2" s="50"/>
      <c r="H2" s="21"/>
    </row>
    <row r="3" spans="1:8" ht="15.75" x14ac:dyDescent="0.25">
      <c r="A3" s="51" t="s">
        <v>35</v>
      </c>
      <c r="B3" s="50"/>
      <c r="C3" s="50"/>
      <c r="D3" s="50"/>
      <c r="E3" s="50"/>
      <c r="F3" s="50"/>
      <c r="G3" s="50"/>
      <c r="H3" s="21"/>
    </row>
    <row r="4" spans="1:8" x14ac:dyDescent="0.2">
      <c r="A4" s="13"/>
      <c r="B4" s="13"/>
      <c r="C4" s="13"/>
      <c r="D4" s="13"/>
      <c r="E4" s="13"/>
      <c r="F4" s="13"/>
      <c r="G4" s="13"/>
      <c r="H4" s="13"/>
    </row>
    <row r="5" spans="1:8" x14ac:dyDescent="0.2">
      <c r="A5" s="13"/>
      <c r="B5" s="13"/>
      <c r="C5" s="21" t="s">
        <v>11</v>
      </c>
      <c r="D5" s="21" t="s">
        <v>7</v>
      </c>
      <c r="E5" s="13"/>
      <c r="F5" s="13"/>
      <c r="G5" s="13"/>
      <c r="H5" s="13"/>
    </row>
    <row r="6" spans="1:8" x14ac:dyDescent="0.2">
      <c r="A6" s="13"/>
      <c r="B6" s="21" t="s">
        <v>11</v>
      </c>
      <c r="C6" s="21" t="s">
        <v>12</v>
      </c>
      <c r="D6" s="21" t="s">
        <v>15</v>
      </c>
      <c r="E6" s="21"/>
      <c r="F6" s="21"/>
      <c r="G6" s="21"/>
      <c r="H6" s="21"/>
    </row>
    <row r="7" spans="1:8" x14ac:dyDescent="0.2">
      <c r="A7" s="20" t="s">
        <v>0</v>
      </c>
      <c r="B7" s="21" t="s">
        <v>12</v>
      </c>
      <c r="C7" s="21" t="s">
        <v>18</v>
      </c>
      <c r="D7" s="21" t="s">
        <v>36</v>
      </c>
      <c r="E7" s="21" t="s">
        <v>20</v>
      </c>
      <c r="F7" s="21" t="s">
        <v>9</v>
      </c>
      <c r="G7" s="21" t="s">
        <v>22</v>
      </c>
      <c r="H7" s="21"/>
    </row>
    <row r="8" spans="1:8" x14ac:dyDescent="0.2">
      <c r="A8" s="20" t="s">
        <v>1</v>
      </c>
      <c r="B8" s="21" t="s">
        <v>37</v>
      </c>
      <c r="C8" s="21" t="s">
        <v>38</v>
      </c>
      <c r="D8" s="21" t="s">
        <v>16</v>
      </c>
      <c r="E8" s="21" t="s">
        <v>10</v>
      </c>
      <c r="F8" s="21" t="s">
        <v>10</v>
      </c>
      <c r="G8" s="21" t="s">
        <v>10</v>
      </c>
      <c r="H8" s="21"/>
    </row>
    <row r="9" spans="1:8" x14ac:dyDescent="0.2">
      <c r="A9" s="20" t="s">
        <v>3</v>
      </c>
      <c r="B9" s="21" t="s">
        <v>19</v>
      </c>
      <c r="C9" s="21" t="s">
        <v>19</v>
      </c>
      <c r="D9" s="21" t="s">
        <v>19</v>
      </c>
      <c r="E9" s="21" t="s">
        <v>19</v>
      </c>
      <c r="F9" s="21" t="s">
        <v>19</v>
      </c>
      <c r="G9" s="21" t="s">
        <v>19</v>
      </c>
      <c r="H9" s="21"/>
    </row>
    <row r="10" spans="1:8" x14ac:dyDescent="0.2">
      <c r="A10" s="13"/>
      <c r="B10" s="13"/>
      <c r="C10" s="13"/>
      <c r="D10" s="13"/>
      <c r="E10" s="13"/>
      <c r="F10" s="13"/>
      <c r="G10" s="13"/>
      <c r="H10" s="13"/>
    </row>
    <row r="11" spans="1:8" x14ac:dyDescent="0.2">
      <c r="A11" s="13"/>
      <c r="B11" s="52" t="s">
        <v>39</v>
      </c>
      <c r="C11" s="13"/>
      <c r="D11" s="13"/>
      <c r="E11" s="13"/>
      <c r="F11" s="13"/>
      <c r="G11" s="13"/>
      <c r="H11" s="13"/>
    </row>
    <row r="12" spans="1:8" x14ac:dyDescent="0.2">
      <c r="A12" s="21" t="s">
        <v>5</v>
      </c>
      <c r="B12" s="13"/>
      <c r="C12" s="13"/>
      <c r="D12" s="13"/>
      <c r="E12" s="13"/>
      <c r="F12" s="13"/>
      <c r="G12" s="13"/>
      <c r="H12" s="13"/>
    </row>
    <row r="13" spans="1:8" x14ac:dyDescent="0.2">
      <c r="A13" s="21" t="s">
        <v>56</v>
      </c>
      <c r="B13" s="13">
        <v>9669.8333333333339</v>
      </c>
      <c r="C13" s="23">
        <v>717.84861855599013</v>
      </c>
      <c r="D13" s="53">
        <v>83297718</v>
      </c>
      <c r="E13" s="53">
        <v>19941527.596247554</v>
      </c>
      <c r="F13" s="53">
        <v>63356190.403752446</v>
      </c>
      <c r="G13" s="53">
        <v>0</v>
      </c>
      <c r="H13" s="13"/>
    </row>
    <row r="14" spans="1:8" x14ac:dyDescent="0.2">
      <c r="A14" s="21" t="s">
        <v>57</v>
      </c>
      <c r="B14" s="13">
        <v>9085.6666666666661</v>
      </c>
      <c r="C14" s="24">
        <v>803.03930343846957</v>
      </c>
      <c r="D14" s="13">
        <v>87553769.175289452</v>
      </c>
      <c r="E14" s="13">
        <v>37690766.318146601</v>
      </c>
      <c r="F14" s="13">
        <v>49863002.857142851</v>
      </c>
      <c r="G14" s="13">
        <v>0</v>
      </c>
      <c r="H14" s="13"/>
    </row>
    <row r="15" spans="1:8" x14ac:dyDescent="0.2">
      <c r="A15" s="21" t="s">
        <v>58</v>
      </c>
      <c r="B15" s="13">
        <v>9348.25</v>
      </c>
      <c r="C15" s="24">
        <v>896.56958967364653</v>
      </c>
      <c r="D15" s="13">
        <v>100576280</v>
      </c>
      <c r="E15" s="13">
        <v>43475471.428571433</v>
      </c>
      <c r="F15" s="13">
        <v>57100808.571428567</v>
      </c>
      <c r="G15" s="13">
        <v>0</v>
      </c>
      <c r="H15" s="13"/>
    </row>
    <row r="16" spans="1:8" x14ac:dyDescent="0.2">
      <c r="A16" s="21" t="s">
        <v>59</v>
      </c>
      <c r="B16" s="13">
        <v>10198.083333333334</v>
      </c>
      <c r="C16" s="24">
        <v>952.03468584783093</v>
      </c>
      <c r="D16" s="13">
        <v>116507148.75</v>
      </c>
      <c r="E16" s="13">
        <v>44971600.035720497</v>
      </c>
      <c r="F16" s="13">
        <v>71535548.714279503</v>
      </c>
      <c r="G16" s="13">
        <v>0</v>
      </c>
      <c r="H16" s="13"/>
    </row>
    <row r="17" spans="1:8" x14ac:dyDescent="0.2">
      <c r="A17" s="21" t="s">
        <v>60</v>
      </c>
      <c r="B17" s="13">
        <v>9193.1666666666661</v>
      </c>
      <c r="C17" s="24">
        <v>866.21056881146205</v>
      </c>
      <c r="D17" s="13">
        <v>95558617.530142859</v>
      </c>
      <c r="E17" s="13">
        <v>30858617.530142866</v>
      </c>
      <c r="F17" s="13">
        <v>64699999.999999993</v>
      </c>
      <c r="G17" s="14">
        <v>0</v>
      </c>
      <c r="H17" s="53"/>
    </row>
    <row r="18" spans="1:8" x14ac:dyDescent="0.2">
      <c r="A18" s="21" t="s">
        <v>61</v>
      </c>
      <c r="B18" s="13">
        <v>8187.416666666667</v>
      </c>
      <c r="C18" s="24">
        <v>890.34704678928028</v>
      </c>
      <c r="D18" s="13">
        <v>87475707</v>
      </c>
      <c r="E18" s="13">
        <v>41689464.535424359</v>
      </c>
      <c r="F18" s="13">
        <v>45786242.464575641</v>
      </c>
      <c r="G18" s="14">
        <v>0</v>
      </c>
      <c r="H18" s="13"/>
    </row>
    <row r="19" spans="1:8" x14ac:dyDescent="0.2">
      <c r="A19" s="21" t="s">
        <v>62</v>
      </c>
      <c r="B19" s="13">
        <v>8262.8333333333339</v>
      </c>
      <c r="C19" s="24">
        <v>949.40035359138301</v>
      </c>
      <c r="D19" s="13">
        <v>94136842.659999996</v>
      </c>
      <c r="E19" s="13">
        <v>46334056.306851178</v>
      </c>
      <c r="F19" s="13">
        <v>47802786.353148818</v>
      </c>
      <c r="G19" s="14">
        <v>0</v>
      </c>
      <c r="H19" s="13"/>
    </row>
    <row r="20" spans="1:8" x14ac:dyDescent="0.2">
      <c r="A20" s="21" t="s">
        <v>63</v>
      </c>
      <c r="B20" s="13">
        <v>8058.416666666667</v>
      </c>
      <c r="C20" s="22">
        <v>1001.5517419675083</v>
      </c>
      <c r="D20" s="13">
        <v>96851055.000000015</v>
      </c>
      <c r="E20" s="13">
        <v>66303395.000000015</v>
      </c>
      <c r="F20" s="13">
        <v>30547660</v>
      </c>
      <c r="G20" s="14">
        <v>0</v>
      </c>
      <c r="H20" s="13"/>
    </row>
    <row r="21" spans="1:8" x14ac:dyDescent="0.2">
      <c r="A21" s="21" t="s">
        <v>64</v>
      </c>
      <c r="B21" s="13">
        <v>7787.916666666667</v>
      </c>
      <c r="C21" s="22">
        <v>1034.4505697929483</v>
      </c>
      <c r="D21" s="13">
        <v>96674577.999999985</v>
      </c>
      <c r="E21" s="13">
        <v>52808886.999999985</v>
      </c>
      <c r="F21" s="13">
        <v>43865691</v>
      </c>
      <c r="G21" s="13">
        <v>0</v>
      </c>
      <c r="H21" s="13"/>
    </row>
    <row r="22" spans="1:8" x14ac:dyDescent="0.2">
      <c r="A22" s="21" t="s">
        <v>65</v>
      </c>
      <c r="B22" s="13">
        <v>8611.6666666666661</v>
      </c>
      <c r="C22" s="22">
        <v>976.49859686471848</v>
      </c>
      <c r="D22" s="13">
        <v>100911365</v>
      </c>
      <c r="E22" s="13">
        <v>36887347</v>
      </c>
      <c r="F22" s="13">
        <v>64024018</v>
      </c>
      <c r="G22" s="13">
        <v>0</v>
      </c>
      <c r="H22" s="13"/>
    </row>
    <row r="23" spans="1:8" x14ac:dyDescent="0.2">
      <c r="A23" s="21" t="s">
        <v>66</v>
      </c>
      <c r="B23" s="13">
        <v>9529.75</v>
      </c>
      <c r="C23" s="22">
        <v>944.88006855723745</v>
      </c>
      <c r="D23" s="13">
        <v>108053650.00000001</v>
      </c>
      <c r="E23" s="13">
        <v>56397854.000000015</v>
      </c>
      <c r="F23" s="13">
        <v>51655796</v>
      </c>
      <c r="G23" s="13">
        <v>0</v>
      </c>
      <c r="H23" s="13"/>
    </row>
    <row r="24" spans="1:8" x14ac:dyDescent="0.2">
      <c r="A24" s="21" t="s">
        <v>67</v>
      </c>
      <c r="B24" s="13">
        <v>9797.9166666666661</v>
      </c>
      <c r="C24" s="22">
        <v>960.80464460982364</v>
      </c>
      <c r="D24" s="13">
        <v>112966606.09</v>
      </c>
      <c r="E24" s="13">
        <v>72480036.01000002</v>
      </c>
      <c r="F24" s="13">
        <v>40486570.079999991</v>
      </c>
      <c r="G24" s="13">
        <v>0</v>
      </c>
      <c r="H24" s="13"/>
    </row>
    <row r="25" spans="1:8" x14ac:dyDescent="0.2">
      <c r="A25" s="54">
        <v>2012</v>
      </c>
      <c r="B25" s="13">
        <v>9342.6666666666661</v>
      </c>
      <c r="C25" s="22">
        <v>991.73793171114619</v>
      </c>
      <c r="D25" s="13">
        <v>111185723.00000001</v>
      </c>
      <c r="E25" s="13">
        <v>57233812.000000015</v>
      </c>
      <c r="F25" s="13">
        <v>53951911</v>
      </c>
      <c r="G25" s="13">
        <v>0</v>
      </c>
      <c r="H25" s="13"/>
    </row>
    <row r="26" spans="1:8" x14ac:dyDescent="0.2">
      <c r="A26" s="54">
        <v>2013</v>
      </c>
      <c r="B26" s="13">
        <v>8388.8333333333339</v>
      </c>
      <c r="C26" s="22">
        <v>1116.8619196153616</v>
      </c>
      <c r="D26" s="13">
        <v>112430021.99999999</v>
      </c>
      <c r="E26" s="13">
        <v>70250667.999999985</v>
      </c>
      <c r="F26" s="13">
        <v>42179354</v>
      </c>
      <c r="G26" s="13">
        <v>0</v>
      </c>
      <c r="H26" s="13"/>
    </row>
    <row r="27" spans="1:8" x14ac:dyDescent="0.2">
      <c r="A27" s="54">
        <v>2014</v>
      </c>
      <c r="B27" s="13">
        <v>8016.833333333333</v>
      </c>
      <c r="C27" s="22">
        <v>1276.944113531943</v>
      </c>
      <c r="D27" s="13">
        <v>122844577.60999997</v>
      </c>
      <c r="E27" s="13">
        <v>64025588.99999997</v>
      </c>
      <c r="F27" s="13">
        <v>58818988.609999999</v>
      </c>
      <c r="G27" s="13">
        <v>0</v>
      </c>
      <c r="H27" s="13"/>
    </row>
    <row r="28" spans="1:8" x14ac:dyDescent="0.2">
      <c r="A28" s="54">
        <v>2015</v>
      </c>
      <c r="B28" s="13">
        <v>7587.5</v>
      </c>
      <c r="C28" s="22">
        <v>1485.9122020867655</v>
      </c>
      <c r="D28" s="13">
        <v>135292306</v>
      </c>
      <c r="E28" s="13">
        <v>48435660</v>
      </c>
      <c r="F28" s="13">
        <v>86856646</v>
      </c>
      <c r="G28" s="13">
        <v>0</v>
      </c>
      <c r="H28" s="13"/>
    </row>
    <row r="29" spans="1:8" x14ac:dyDescent="0.2">
      <c r="A29" s="54">
        <v>2016</v>
      </c>
      <c r="B29" s="13">
        <v>7592</v>
      </c>
      <c r="C29" s="22">
        <v>1574.6390718299965</v>
      </c>
      <c r="D29" s="13">
        <v>143455918</v>
      </c>
      <c r="E29" s="13">
        <v>68735683</v>
      </c>
      <c r="F29" s="13">
        <v>74720235</v>
      </c>
      <c r="G29" s="13">
        <v>0</v>
      </c>
      <c r="H29" s="13"/>
    </row>
    <row r="30" spans="1:8" x14ac:dyDescent="0.2">
      <c r="A30" s="54">
        <v>2017</v>
      </c>
      <c r="B30" s="13">
        <v>7643.666666666667</v>
      </c>
      <c r="C30" s="22">
        <v>1673.1766168069432</v>
      </c>
      <c r="D30" s="13">
        <v>153470452.00000006</v>
      </c>
      <c r="E30" s="13">
        <v>62971769.00000006</v>
      </c>
      <c r="F30" s="13">
        <v>90498683</v>
      </c>
      <c r="G30" s="13">
        <v>0</v>
      </c>
      <c r="H30" s="13"/>
    </row>
    <row r="31" spans="1:8" x14ac:dyDescent="0.2">
      <c r="A31" s="54">
        <v>2018</v>
      </c>
      <c r="B31" s="13">
        <v>7829.833333333333</v>
      </c>
      <c r="C31" s="22">
        <v>1674.4573231656702</v>
      </c>
      <c r="D31" s="13">
        <v>157328661.17000002</v>
      </c>
      <c r="E31" s="13">
        <v>67875468.920000017</v>
      </c>
      <c r="F31" s="13">
        <v>89453192.25</v>
      </c>
      <c r="G31" s="13">
        <v>0</v>
      </c>
      <c r="H31" s="13"/>
    </row>
    <row r="32" spans="1:8" x14ac:dyDescent="0.2">
      <c r="A32" s="54">
        <v>2019</v>
      </c>
      <c r="B32" s="13">
        <v>8065.416666666667</v>
      </c>
      <c r="C32" s="22">
        <v>1546.799614196415</v>
      </c>
      <c r="D32" s="13">
        <v>149707000.66000003</v>
      </c>
      <c r="E32" s="13">
        <v>57119795.960000023</v>
      </c>
      <c r="F32" s="13">
        <v>92587204.700000003</v>
      </c>
      <c r="G32" s="13">
        <v>0</v>
      </c>
      <c r="H32" s="13"/>
    </row>
    <row r="33" spans="1:8" x14ac:dyDescent="0.2">
      <c r="A33" s="54">
        <v>2020</v>
      </c>
      <c r="B33" s="13">
        <v>7307.5</v>
      </c>
      <c r="C33" s="22">
        <v>1597.7763599042082</v>
      </c>
      <c r="D33" s="13">
        <v>140109009.00000003</v>
      </c>
      <c r="E33" s="13">
        <v>69996397.00000003</v>
      </c>
      <c r="F33" s="13">
        <v>70112612</v>
      </c>
      <c r="G33" s="13">
        <v>0</v>
      </c>
      <c r="H33" s="13"/>
    </row>
    <row r="34" spans="1:8" x14ac:dyDescent="0.2">
      <c r="A34" s="54">
        <v>2021</v>
      </c>
      <c r="B34" s="13">
        <v>5172.583333333333</v>
      </c>
      <c r="C34" s="22">
        <v>1754.1577082695624</v>
      </c>
      <c r="D34" s="13">
        <v>108882323.11</v>
      </c>
      <c r="E34" s="13">
        <v>71592779.159999996</v>
      </c>
      <c r="F34" s="13">
        <v>37289543.950000003</v>
      </c>
      <c r="G34" s="13">
        <v>0</v>
      </c>
      <c r="H34" s="13"/>
    </row>
    <row r="35" spans="1:8" x14ac:dyDescent="0.2">
      <c r="A35" s="54">
        <v>2022</v>
      </c>
      <c r="B35" s="13">
        <v>4575.75</v>
      </c>
      <c r="C35" s="22">
        <v>1734.0659012183794</v>
      </c>
      <c r="D35" s="13">
        <v>95215824.569999993</v>
      </c>
      <c r="E35" s="13">
        <v>95215824.569999993</v>
      </c>
      <c r="F35" s="13">
        <v>0</v>
      </c>
      <c r="G35" s="13">
        <v>0</v>
      </c>
      <c r="H35" s="13"/>
    </row>
    <row r="36" spans="1:8" x14ac:dyDescent="0.2">
      <c r="A36" s="54">
        <v>2023</v>
      </c>
      <c r="B36" s="13">
        <v>4764.583333333333</v>
      </c>
      <c r="C36" s="22">
        <v>1775.9848010494104</v>
      </c>
      <c r="D36" s="13">
        <v>101541931.00000003</v>
      </c>
      <c r="E36" s="13">
        <v>101541931.00000003</v>
      </c>
      <c r="F36" s="13">
        <v>0</v>
      </c>
      <c r="G36" s="13">
        <v>0</v>
      </c>
      <c r="H36" s="13"/>
    </row>
    <row r="37" spans="1:8" x14ac:dyDescent="0.2">
      <c r="A37" s="54">
        <v>2024</v>
      </c>
      <c r="B37" s="13">
        <v>4859.916666666667</v>
      </c>
      <c r="C37" s="22">
        <v>2137.1262024383127</v>
      </c>
      <c r="D37" s="13">
        <v>124635062.99999996</v>
      </c>
      <c r="E37" s="13">
        <v>122616063</v>
      </c>
      <c r="F37" s="13">
        <v>2019000</v>
      </c>
      <c r="G37" s="13">
        <v>0</v>
      </c>
      <c r="H37" s="13"/>
    </row>
    <row r="38" spans="1:8" x14ac:dyDescent="0.2">
      <c r="A38" s="54" t="s">
        <v>6</v>
      </c>
      <c r="B38" s="13"/>
      <c r="C38" s="22"/>
      <c r="D38" s="13"/>
      <c r="E38" s="13"/>
      <c r="F38" s="13"/>
      <c r="G38" s="13"/>
      <c r="H38" s="13"/>
    </row>
    <row r="39" spans="1:8" x14ac:dyDescent="0.2">
      <c r="A39" s="54">
        <v>2025</v>
      </c>
      <c r="B39" s="13">
        <v>5593.2704282654477</v>
      </c>
      <c r="C39" s="22">
        <v>2388.9710441080633</v>
      </c>
      <c r="D39" s="13">
        <v>160345933.13990474</v>
      </c>
      <c r="E39" s="13">
        <v>107289065.71428572</v>
      </c>
      <c r="F39" s="13">
        <v>53056867.425619029</v>
      </c>
      <c r="G39" s="13">
        <v>0</v>
      </c>
      <c r="H39" s="13"/>
    </row>
    <row r="40" spans="1:8" x14ac:dyDescent="0.2">
      <c r="A40" s="54">
        <v>2026</v>
      </c>
      <c r="B40" s="13">
        <v>6312.0137566464027</v>
      </c>
      <c r="C40" s="22">
        <v>2684.2135216121437</v>
      </c>
      <c r="D40" s="13">
        <v>203313512.09030563</v>
      </c>
      <c r="E40" s="13">
        <v>107843351.42857142</v>
      </c>
      <c r="F40" s="13">
        <v>95470160.661734208</v>
      </c>
      <c r="G40" s="13">
        <v>0</v>
      </c>
      <c r="H40" s="13"/>
    </row>
    <row r="41" spans="1:8" x14ac:dyDescent="0.2">
      <c r="A41" s="54">
        <v>2027</v>
      </c>
      <c r="B41" s="13">
        <v>6866.5728395922924</v>
      </c>
      <c r="C41" s="22">
        <v>2889.3868423119306</v>
      </c>
      <c r="D41" s="13">
        <v>238082222.5739333</v>
      </c>
      <c r="E41" s="13">
        <v>107289065.7142857</v>
      </c>
      <c r="F41" s="13">
        <v>130793156.8596476</v>
      </c>
      <c r="G41" s="13">
        <v>0</v>
      </c>
      <c r="H41" s="13"/>
    </row>
    <row r="42" spans="1:8" x14ac:dyDescent="0.2">
      <c r="A42" s="54">
        <v>2028</v>
      </c>
      <c r="B42" s="13">
        <v>7052.2607065823713</v>
      </c>
      <c r="C42" s="22">
        <v>3185.6498703224152</v>
      </c>
      <c r="D42" s="13">
        <v>269592400.86484796</v>
      </c>
      <c r="E42" s="13">
        <v>107843351.42857142</v>
      </c>
      <c r="F42" s="13">
        <v>161749049.43627653</v>
      </c>
      <c r="G42" s="13">
        <v>0</v>
      </c>
      <c r="H42" s="13"/>
    </row>
    <row r="43" spans="1:8" x14ac:dyDescent="0.2">
      <c r="A43" s="54">
        <v>2029</v>
      </c>
      <c r="B43" s="13">
        <v>7199.175735531092</v>
      </c>
      <c r="C43" s="22">
        <v>3186.5698729255855</v>
      </c>
      <c r="D43" s="13">
        <v>275288118.10488325</v>
      </c>
      <c r="E43" s="13">
        <v>108370970.47619045</v>
      </c>
      <c r="F43" s="13">
        <v>166917147.62869281</v>
      </c>
      <c r="G43" s="13">
        <v>0</v>
      </c>
      <c r="H43" s="13"/>
    </row>
    <row r="44" spans="1:8" x14ac:dyDescent="0.2">
      <c r="A44" s="54"/>
      <c r="B44" s="13"/>
      <c r="C44" s="13"/>
      <c r="D44" s="13"/>
      <c r="E44" s="13"/>
      <c r="F44" s="13"/>
      <c r="G44" s="13"/>
      <c r="H44" s="13"/>
    </row>
    <row r="45" spans="1:8" x14ac:dyDescent="0.2">
      <c r="A45" s="13"/>
      <c r="B45" s="52" t="s">
        <v>40</v>
      </c>
      <c r="C45" s="13"/>
      <c r="D45" s="55"/>
      <c r="E45" s="13"/>
      <c r="F45" s="13"/>
      <c r="G45" s="13"/>
      <c r="H45" s="13"/>
    </row>
    <row r="46" spans="1:8" x14ac:dyDescent="0.2">
      <c r="A46" s="21" t="s">
        <v>5</v>
      </c>
      <c r="B46" s="13"/>
      <c r="C46" s="13"/>
      <c r="D46" s="13"/>
      <c r="E46" s="13"/>
      <c r="F46" s="13"/>
      <c r="G46" s="13"/>
      <c r="H46" s="13"/>
    </row>
    <row r="47" spans="1:8" x14ac:dyDescent="0.2">
      <c r="A47" s="21" t="s">
        <v>56</v>
      </c>
      <c r="B47" s="13">
        <v>10085.083333333334</v>
      </c>
      <c r="C47" s="23">
        <v>565.21687971509084</v>
      </c>
      <c r="D47" s="53">
        <v>68403112.000000015</v>
      </c>
      <c r="E47" s="53">
        <v>45414394</v>
      </c>
      <c r="F47" s="53">
        <v>20046789</v>
      </c>
      <c r="G47" s="53">
        <v>2941929</v>
      </c>
      <c r="H47" s="46"/>
    </row>
    <row r="48" spans="1:8" x14ac:dyDescent="0.2">
      <c r="A48" s="21" t="s">
        <v>57</v>
      </c>
      <c r="B48" s="13">
        <v>11675.916666666666</v>
      </c>
      <c r="C48" s="22">
        <v>601.95162406948782</v>
      </c>
      <c r="D48" s="13">
        <v>84340044</v>
      </c>
      <c r="E48" s="13">
        <v>60028749</v>
      </c>
      <c r="F48" s="13">
        <v>21369650</v>
      </c>
      <c r="G48" s="13">
        <v>2941645</v>
      </c>
      <c r="H48" s="46"/>
    </row>
    <row r="49" spans="1:8" x14ac:dyDescent="0.2">
      <c r="A49" s="21" t="s">
        <v>58</v>
      </c>
      <c r="B49" s="13">
        <v>11959.166666666666</v>
      </c>
      <c r="C49" s="22">
        <v>641.39405616333363</v>
      </c>
      <c r="D49" s="13">
        <v>92046461</v>
      </c>
      <c r="E49" s="13">
        <v>36886993</v>
      </c>
      <c r="F49" s="13">
        <v>52218233</v>
      </c>
      <c r="G49" s="13">
        <v>2941235</v>
      </c>
      <c r="H49" s="46"/>
    </row>
    <row r="50" spans="1:8" x14ac:dyDescent="0.2">
      <c r="A50" s="21" t="s">
        <v>59</v>
      </c>
      <c r="B50" s="13">
        <v>12540</v>
      </c>
      <c r="C50" s="22">
        <v>653.53656864699633</v>
      </c>
      <c r="D50" s="13">
        <v>98344182.850000009</v>
      </c>
      <c r="E50" s="13">
        <v>46365543.850000009</v>
      </c>
      <c r="F50" s="14">
        <v>49043523</v>
      </c>
      <c r="G50" s="14">
        <v>2935116</v>
      </c>
      <c r="H50" s="46"/>
    </row>
    <row r="51" spans="1:8" x14ac:dyDescent="0.2">
      <c r="A51" s="21" t="s">
        <v>60</v>
      </c>
      <c r="B51" s="13">
        <v>9131.9166666666661</v>
      </c>
      <c r="C51" s="22">
        <v>634.13714180119189</v>
      </c>
      <c r="D51" s="13">
        <v>69490650.410000011</v>
      </c>
      <c r="E51" s="13">
        <v>38370904.5</v>
      </c>
      <c r="F51" s="14">
        <v>28172745.910000011</v>
      </c>
      <c r="G51" s="14">
        <v>2947000</v>
      </c>
      <c r="H51" s="46"/>
    </row>
    <row r="52" spans="1:8" x14ac:dyDescent="0.2">
      <c r="A52" s="21" t="s">
        <v>61</v>
      </c>
      <c r="B52" s="13">
        <v>8727.25</v>
      </c>
      <c r="C52" s="22">
        <v>696.97349298652682</v>
      </c>
      <c r="D52" s="13">
        <v>72991943</v>
      </c>
      <c r="E52" s="13">
        <v>48980845.478667252</v>
      </c>
      <c r="F52" s="13">
        <v>21069862.521332748</v>
      </c>
      <c r="G52" s="13">
        <v>2941235</v>
      </c>
      <c r="H52" s="13"/>
    </row>
    <row r="53" spans="1:8" x14ac:dyDescent="0.2">
      <c r="A53" s="21" t="s">
        <v>62</v>
      </c>
      <c r="B53" s="13">
        <v>8427.4166666666661</v>
      </c>
      <c r="C53" s="22">
        <v>688.87189629087607</v>
      </c>
      <c r="D53" s="13">
        <v>69664926</v>
      </c>
      <c r="E53" s="14">
        <v>59440592.660835139</v>
      </c>
      <c r="F53" s="13">
        <v>7283098.3391648605</v>
      </c>
      <c r="G53" s="13">
        <v>2941235</v>
      </c>
      <c r="H53" s="13"/>
    </row>
    <row r="54" spans="1:8" x14ac:dyDescent="0.2">
      <c r="A54" s="21" t="s">
        <v>63</v>
      </c>
      <c r="B54" s="13">
        <v>8465.0833333333339</v>
      </c>
      <c r="C54" s="22">
        <v>761.71775233557446</v>
      </c>
      <c r="D54" s="13">
        <v>77376051</v>
      </c>
      <c r="E54" s="14">
        <v>39687819</v>
      </c>
      <c r="F54" s="14">
        <v>34746997</v>
      </c>
      <c r="G54" s="14">
        <v>2941235</v>
      </c>
      <c r="H54" s="13"/>
    </row>
    <row r="55" spans="1:8" x14ac:dyDescent="0.2">
      <c r="A55" s="21" t="s">
        <v>64</v>
      </c>
      <c r="B55" s="13">
        <v>8982.8333333333339</v>
      </c>
      <c r="C55" s="22">
        <v>812.37655157058828</v>
      </c>
      <c r="D55" s="13">
        <v>87569318</v>
      </c>
      <c r="E55" s="14">
        <v>43474633</v>
      </c>
      <c r="F55" s="14">
        <v>41153450</v>
      </c>
      <c r="G55" s="14">
        <v>2941235</v>
      </c>
      <c r="H55" s="13"/>
    </row>
    <row r="56" spans="1:8" x14ac:dyDescent="0.2">
      <c r="A56" s="21" t="s">
        <v>65</v>
      </c>
      <c r="B56" s="13">
        <v>9081.5833333333339</v>
      </c>
      <c r="C56" s="22">
        <v>795.67422163903132</v>
      </c>
      <c r="D56" s="13">
        <v>86711781</v>
      </c>
      <c r="E56" s="14">
        <v>48942564</v>
      </c>
      <c r="F56" s="14">
        <v>34827982</v>
      </c>
      <c r="G56" s="14">
        <v>2941235</v>
      </c>
      <c r="H56" s="13"/>
    </row>
    <row r="57" spans="1:8" x14ac:dyDescent="0.2">
      <c r="A57" s="21" t="s">
        <v>66</v>
      </c>
      <c r="B57" s="13">
        <v>9483.0833333333339</v>
      </c>
      <c r="C57" s="22">
        <v>776.13486295772293</v>
      </c>
      <c r="D57" s="13">
        <v>88321819</v>
      </c>
      <c r="E57" s="14">
        <v>46413055</v>
      </c>
      <c r="F57" s="14">
        <v>38967529</v>
      </c>
      <c r="G57" s="14">
        <v>2941235</v>
      </c>
      <c r="H57" s="13"/>
    </row>
    <row r="58" spans="1:8" x14ac:dyDescent="0.2">
      <c r="A58" s="21" t="s">
        <v>67</v>
      </c>
      <c r="B58" s="13">
        <v>10089.833333333334</v>
      </c>
      <c r="C58" s="22">
        <v>813.94328705462601</v>
      </c>
      <c r="D58" s="13">
        <v>98550625.310000002</v>
      </c>
      <c r="E58" s="14">
        <v>59732025</v>
      </c>
      <c r="F58" s="14">
        <v>35877365.310000002</v>
      </c>
      <c r="G58" s="14">
        <v>2941235</v>
      </c>
      <c r="H58" s="13"/>
    </row>
    <row r="59" spans="1:8" x14ac:dyDescent="0.2">
      <c r="A59" s="54">
        <v>2012</v>
      </c>
      <c r="B59" s="13">
        <v>8817.4166666666661</v>
      </c>
      <c r="C59" s="22">
        <v>783.45582133844903</v>
      </c>
      <c r="D59" s="13">
        <v>82896676.999999955</v>
      </c>
      <c r="E59" s="14">
        <v>44307252</v>
      </c>
      <c r="F59" s="14">
        <v>35648189.999999955</v>
      </c>
      <c r="G59" s="14">
        <v>2941235</v>
      </c>
      <c r="H59" s="13"/>
    </row>
    <row r="60" spans="1:8" x14ac:dyDescent="0.2">
      <c r="A60" s="54">
        <v>2013</v>
      </c>
      <c r="B60" s="13">
        <v>8608.5833333333339</v>
      </c>
      <c r="C60" s="22">
        <v>810.87769958278056</v>
      </c>
      <c r="D60" s="14">
        <v>83766098.999999985</v>
      </c>
      <c r="E60" s="14">
        <v>43707754</v>
      </c>
      <c r="F60" s="14">
        <v>37117109.999999985</v>
      </c>
      <c r="G60" s="14">
        <v>2941235</v>
      </c>
      <c r="H60" s="13"/>
    </row>
    <row r="61" spans="1:8" x14ac:dyDescent="0.2">
      <c r="A61" s="54">
        <v>2014</v>
      </c>
      <c r="B61" s="13">
        <v>8080.333333333333</v>
      </c>
      <c r="C61" s="22">
        <v>859.80153912792355</v>
      </c>
      <c r="D61" s="14">
        <v>83369796.439999968</v>
      </c>
      <c r="E61" s="14">
        <v>45187653.439999998</v>
      </c>
      <c r="F61" s="14">
        <v>35240907.99999997</v>
      </c>
      <c r="G61" s="14">
        <v>2941235</v>
      </c>
      <c r="H61" s="13"/>
    </row>
    <row r="62" spans="1:8" x14ac:dyDescent="0.2">
      <c r="A62" s="54">
        <v>2015</v>
      </c>
      <c r="B62" s="13">
        <v>8120.583333333333</v>
      </c>
      <c r="C62" s="22">
        <v>1029.6098084086732</v>
      </c>
      <c r="D62" s="14">
        <v>100332386.99999997</v>
      </c>
      <c r="E62" s="14">
        <v>57060075</v>
      </c>
      <c r="F62" s="14">
        <v>40331076.99999997</v>
      </c>
      <c r="G62" s="13">
        <v>2941235</v>
      </c>
      <c r="H62" s="13"/>
    </row>
    <row r="63" spans="1:8" x14ac:dyDescent="0.2">
      <c r="A63" s="54">
        <v>2016</v>
      </c>
      <c r="B63" s="13">
        <v>7519.916666666667</v>
      </c>
      <c r="C63" s="22">
        <v>1065.7891792905509</v>
      </c>
      <c r="D63" s="14">
        <v>96175749.750000015</v>
      </c>
      <c r="E63" s="14">
        <v>44784410</v>
      </c>
      <c r="F63" s="14">
        <v>46573421.000000015</v>
      </c>
      <c r="G63" s="13">
        <v>4817918.75</v>
      </c>
      <c r="H63" s="13"/>
    </row>
    <row r="64" spans="1:8" x14ac:dyDescent="0.2">
      <c r="A64" s="54">
        <v>2017</v>
      </c>
      <c r="B64" s="13">
        <v>6910.75</v>
      </c>
      <c r="C64" s="22">
        <v>1141.650845904328</v>
      </c>
      <c r="D64" s="14">
        <v>94675963.000000015</v>
      </c>
      <c r="E64" s="13">
        <v>42222883</v>
      </c>
      <c r="F64" s="13">
        <v>49511845.000000015</v>
      </c>
      <c r="G64" s="13">
        <v>2941235</v>
      </c>
      <c r="H64" s="13"/>
    </row>
    <row r="65" spans="1:11" x14ac:dyDescent="0.2">
      <c r="A65" s="54">
        <v>2018</v>
      </c>
      <c r="B65" s="13">
        <v>6969.583333333333</v>
      </c>
      <c r="C65" s="22">
        <v>1157.4746860764035</v>
      </c>
      <c r="D65" s="14">
        <v>96805395.370000005</v>
      </c>
      <c r="E65" s="13">
        <v>51922526</v>
      </c>
      <c r="F65" s="13">
        <v>41941634.370000005</v>
      </c>
      <c r="G65" s="13">
        <v>2941235</v>
      </c>
      <c r="H65" s="13"/>
    </row>
    <row r="66" spans="1:11" x14ac:dyDescent="0.2">
      <c r="A66" s="54">
        <v>2019</v>
      </c>
      <c r="B66" s="13">
        <v>7284.416666666667</v>
      </c>
      <c r="C66" s="22">
        <v>1144.8369674991138</v>
      </c>
      <c r="D66" s="13">
        <v>100073633.84000003</v>
      </c>
      <c r="E66" s="13">
        <v>46159465.609999999</v>
      </c>
      <c r="F66" s="13">
        <v>50972933.230000034</v>
      </c>
      <c r="G66" s="13">
        <v>2941235</v>
      </c>
      <c r="H66" s="13"/>
    </row>
    <row r="67" spans="1:11" x14ac:dyDescent="0.2">
      <c r="A67" s="54">
        <v>2020</v>
      </c>
      <c r="B67" s="13">
        <v>7360.75</v>
      </c>
      <c r="C67" s="22">
        <v>1197.6308686841242</v>
      </c>
      <c r="D67" s="13">
        <v>105785537</v>
      </c>
      <c r="E67" s="13">
        <v>60517093</v>
      </c>
      <c r="F67" s="13">
        <v>42327209</v>
      </c>
      <c r="G67" s="13">
        <v>2941235</v>
      </c>
      <c r="H67" s="13"/>
    </row>
    <row r="68" spans="1:11" x14ac:dyDescent="0.2">
      <c r="A68" s="54">
        <v>2021</v>
      </c>
      <c r="B68" s="13">
        <v>6186.083333333333</v>
      </c>
      <c r="C68" s="22">
        <v>1426.7078622714969</v>
      </c>
      <c r="D68" s="13">
        <v>105908804.74000001</v>
      </c>
      <c r="E68" s="13">
        <v>51991775.840000004</v>
      </c>
      <c r="F68" s="13">
        <v>50975793.900000006</v>
      </c>
      <c r="G68" s="13">
        <v>2941235</v>
      </c>
      <c r="H68" s="13"/>
    </row>
    <row r="69" spans="1:11" x14ac:dyDescent="0.2">
      <c r="A69" s="54">
        <v>2022</v>
      </c>
      <c r="B69" s="13">
        <v>6529.333333333333</v>
      </c>
      <c r="C69" s="22">
        <v>1552.3568638962633</v>
      </c>
      <c r="D69" s="13">
        <v>121630265.00000001</v>
      </c>
      <c r="E69" s="13">
        <v>67717075</v>
      </c>
      <c r="F69" s="13">
        <v>50971955.000000015</v>
      </c>
      <c r="G69" s="13">
        <v>2941235</v>
      </c>
      <c r="H69" s="13"/>
    </row>
    <row r="70" spans="1:11" x14ac:dyDescent="0.2">
      <c r="A70" s="54">
        <v>2023</v>
      </c>
      <c r="B70" s="13">
        <v>6774.666666666667</v>
      </c>
      <c r="C70" s="22">
        <v>1663.1280874827792</v>
      </c>
      <c r="D70" s="13">
        <v>135205661.00000003</v>
      </c>
      <c r="E70" s="13">
        <v>81164173</v>
      </c>
      <c r="F70" s="13">
        <v>51100253.00000003</v>
      </c>
      <c r="G70" s="13">
        <v>2941235</v>
      </c>
      <c r="H70" s="13"/>
    </row>
    <row r="71" spans="1:11" x14ac:dyDescent="0.2">
      <c r="A71" s="54">
        <v>2024</v>
      </c>
      <c r="B71" s="13">
        <v>7225.333333333333</v>
      </c>
      <c r="C71" s="22">
        <f>D71/B71/12</f>
        <v>2098.9357238420375</v>
      </c>
      <c r="D71" s="13">
        <v>181986123</v>
      </c>
      <c r="E71" s="13">
        <v>124095025</v>
      </c>
      <c r="F71" s="13">
        <v>54949863</v>
      </c>
      <c r="G71" s="13">
        <v>2941235</v>
      </c>
      <c r="H71" s="13"/>
    </row>
    <row r="72" spans="1:11" x14ac:dyDescent="0.2">
      <c r="A72" s="54" t="s">
        <v>6</v>
      </c>
      <c r="B72" s="13"/>
      <c r="C72" s="22"/>
      <c r="D72" s="13"/>
      <c r="E72" s="13"/>
      <c r="F72" s="13"/>
      <c r="G72" s="13"/>
      <c r="H72" s="13"/>
    </row>
    <row r="73" spans="1:11" x14ac:dyDescent="0.2">
      <c r="A73" s="54">
        <v>2025</v>
      </c>
      <c r="B73" s="13">
        <v>7167.1064212358979</v>
      </c>
      <c r="C73" s="22">
        <v>2511.5885661117995</v>
      </c>
      <c r="D73" s="13">
        <v>216009870.47619048</v>
      </c>
      <c r="E73" s="13">
        <v>110901508.43194695</v>
      </c>
      <c r="F73" s="13">
        <v>102167127.04424353</v>
      </c>
      <c r="G73" s="13">
        <v>2941235</v>
      </c>
      <c r="H73" s="13"/>
      <c r="I73" s="62"/>
    </row>
    <row r="74" spans="1:11" x14ac:dyDescent="0.2">
      <c r="A74" s="54">
        <v>2026</v>
      </c>
      <c r="B74" s="13">
        <v>7201.3984207666654</v>
      </c>
      <c r="C74" s="22">
        <v>2790.8199897273621</v>
      </c>
      <c r="D74" s="13">
        <v>241173680</v>
      </c>
      <c r="E74" s="13">
        <v>107101918.66496557</v>
      </c>
      <c r="F74" s="13">
        <v>131130526.33503443</v>
      </c>
      <c r="G74" s="13">
        <v>2941235</v>
      </c>
      <c r="H74" s="13"/>
      <c r="I74" s="62"/>
    </row>
    <row r="75" spans="1:11" x14ac:dyDescent="0.2">
      <c r="A75" s="54">
        <v>2027</v>
      </c>
      <c r="B75" s="13">
        <v>7044.1876072183477</v>
      </c>
      <c r="C75" s="22">
        <v>2852.409270184166</v>
      </c>
      <c r="D75" s="13">
        <v>241114872.38095239</v>
      </c>
      <c r="E75" s="13">
        <v>109475985.13541798</v>
      </c>
      <c r="F75" s="13">
        <v>128697652.24553441</v>
      </c>
      <c r="G75" s="13">
        <v>2941235</v>
      </c>
      <c r="H75" s="13"/>
      <c r="I75" s="62"/>
    </row>
    <row r="76" spans="1:11" x14ac:dyDescent="0.2">
      <c r="A76" s="54">
        <v>2028</v>
      </c>
      <c r="B76" s="13">
        <v>6959.7725799891368</v>
      </c>
      <c r="C76" s="22">
        <v>2887.0061199294814</v>
      </c>
      <c r="D76" s="13">
        <v>241114872.38095239</v>
      </c>
      <c r="E76" s="13">
        <v>109475985.13541798</v>
      </c>
      <c r="F76" s="13">
        <v>128697652.24553441</v>
      </c>
      <c r="G76" s="13">
        <v>2941235</v>
      </c>
      <c r="H76" s="13"/>
      <c r="I76" s="62"/>
      <c r="K76" s="62"/>
    </row>
    <row r="77" spans="1:11" ht="16.5" customHeight="1" x14ac:dyDescent="0.2">
      <c r="A77" s="54">
        <v>2029</v>
      </c>
      <c r="B77" s="13">
        <v>6875.1665422750557</v>
      </c>
      <c r="C77" s="75">
        <v>2922.5337172846298</v>
      </c>
      <c r="D77" s="13">
        <v>241114872.38095239</v>
      </c>
      <c r="E77" s="13">
        <v>109475985.13541798</v>
      </c>
      <c r="F77" s="13">
        <v>128697652.24553441</v>
      </c>
      <c r="G77" s="13">
        <v>2941235</v>
      </c>
      <c r="H77" s="13"/>
      <c r="I77" s="62"/>
    </row>
    <row r="78" spans="1:11" ht="16.5" customHeight="1" x14ac:dyDescent="0.2">
      <c r="A78" s="50" t="s">
        <v>2</v>
      </c>
      <c r="B78" s="50"/>
      <c r="C78" s="50"/>
      <c r="D78" s="50"/>
      <c r="E78" s="50"/>
      <c r="F78" s="50"/>
      <c r="G78" s="50"/>
      <c r="H78" s="13"/>
    </row>
    <row r="79" spans="1:11" ht="16.5" customHeight="1" x14ac:dyDescent="0.2">
      <c r="A79" s="50" t="s">
        <v>34</v>
      </c>
      <c r="B79" s="50"/>
      <c r="C79" s="50"/>
      <c r="D79" s="50"/>
      <c r="E79" s="50"/>
      <c r="F79" s="50"/>
      <c r="G79" s="50"/>
      <c r="H79" s="13"/>
    </row>
    <row r="80" spans="1:11" ht="16.5" customHeight="1" x14ac:dyDescent="0.25">
      <c r="A80" s="51" t="s">
        <v>35</v>
      </c>
      <c r="B80" s="50"/>
      <c r="C80" s="50"/>
      <c r="D80" s="50"/>
      <c r="E80" s="50"/>
      <c r="F80" s="50"/>
      <c r="G80" s="50"/>
      <c r="H80" s="13"/>
    </row>
    <row r="81" spans="1:8" ht="16.5" customHeight="1" x14ac:dyDescent="0.2">
      <c r="A81" s="13"/>
      <c r="B81" s="13"/>
      <c r="C81" s="13"/>
      <c r="D81" s="13"/>
      <c r="E81" s="13"/>
      <c r="F81" s="13"/>
      <c r="G81" s="13"/>
      <c r="H81" s="13"/>
    </row>
    <row r="82" spans="1:8" ht="16.5" customHeight="1" x14ac:dyDescent="0.2">
      <c r="A82" s="13"/>
      <c r="B82" s="13"/>
      <c r="C82" s="21" t="s">
        <v>11</v>
      </c>
      <c r="D82" s="21" t="s">
        <v>7</v>
      </c>
      <c r="E82" s="13"/>
      <c r="F82" s="13"/>
      <c r="G82" s="13"/>
      <c r="H82" s="13"/>
    </row>
    <row r="83" spans="1:8" ht="16.5" customHeight="1" x14ac:dyDescent="0.2">
      <c r="A83" s="13"/>
      <c r="B83" s="21" t="s">
        <v>11</v>
      </c>
      <c r="C83" s="21" t="s">
        <v>12</v>
      </c>
      <c r="D83" s="21" t="s">
        <v>15</v>
      </c>
      <c r="E83" s="21"/>
      <c r="F83" s="21"/>
      <c r="G83" s="21"/>
      <c r="H83" s="13"/>
    </row>
    <row r="84" spans="1:8" ht="16.5" customHeight="1" x14ac:dyDescent="0.2">
      <c r="A84" s="20" t="s">
        <v>0</v>
      </c>
      <c r="B84" s="21" t="s">
        <v>12</v>
      </c>
      <c r="C84" s="21" t="s">
        <v>18</v>
      </c>
      <c r="D84" s="21" t="s">
        <v>36</v>
      </c>
      <c r="E84" s="21" t="s">
        <v>20</v>
      </c>
      <c r="F84" s="21" t="s">
        <v>9</v>
      </c>
      <c r="G84" s="21" t="s">
        <v>22</v>
      </c>
      <c r="H84" s="13"/>
    </row>
    <row r="85" spans="1:8" ht="16.5" customHeight="1" x14ac:dyDescent="0.2">
      <c r="A85" s="20" t="s">
        <v>1</v>
      </c>
      <c r="B85" s="21" t="s">
        <v>37</v>
      </c>
      <c r="C85" s="21" t="s">
        <v>38</v>
      </c>
      <c r="D85" s="21" t="s">
        <v>16</v>
      </c>
      <c r="E85" s="21" t="s">
        <v>10</v>
      </c>
      <c r="F85" s="21" t="s">
        <v>10</v>
      </c>
      <c r="G85" s="21" t="s">
        <v>10</v>
      </c>
      <c r="H85" s="13"/>
    </row>
    <row r="86" spans="1:8" ht="16.5" customHeight="1" x14ac:dyDescent="0.2">
      <c r="A86" s="20" t="s">
        <v>3</v>
      </c>
      <c r="B86" s="21" t="s">
        <v>19</v>
      </c>
      <c r="C86" s="21" t="s">
        <v>19</v>
      </c>
      <c r="D86" s="21" t="s">
        <v>19</v>
      </c>
      <c r="E86" s="21" t="s">
        <v>19</v>
      </c>
      <c r="F86" s="21" t="s">
        <v>19</v>
      </c>
      <c r="G86" s="21" t="s">
        <v>19</v>
      </c>
      <c r="H86" s="13"/>
    </row>
    <row r="87" spans="1:8" ht="16.5" customHeight="1" x14ac:dyDescent="0.2">
      <c r="A87" s="13"/>
      <c r="B87" s="13"/>
      <c r="C87" s="13"/>
      <c r="D87" s="13"/>
      <c r="E87" s="13"/>
      <c r="F87" s="13"/>
      <c r="G87" s="13"/>
      <c r="H87" s="13"/>
    </row>
    <row r="88" spans="1:8" x14ac:dyDescent="0.2">
      <c r="A88" s="13"/>
      <c r="B88" s="52" t="s">
        <v>41</v>
      </c>
      <c r="C88" s="13"/>
      <c r="D88" s="13"/>
      <c r="E88" s="13"/>
      <c r="F88" s="13"/>
      <c r="G88" s="13"/>
      <c r="H88" s="13"/>
    </row>
    <row r="89" spans="1:8" x14ac:dyDescent="0.2">
      <c r="A89" s="21" t="s">
        <v>5</v>
      </c>
      <c r="B89" s="13"/>
      <c r="C89" s="13"/>
      <c r="D89" s="13"/>
      <c r="E89" s="13"/>
      <c r="F89" s="13"/>
      <c r="G89" s="13"/>
      <c r="H89" s="13"/>
    </row>
    <row r="90" spans="1:8" x14ac:dyDescent="0.2">
      <c r="A90" s="21" t="s">
        <v>56</v>
      </c>
      <c r="B90" s="13">
        <v>19754.916666666668</v>
      </c>
      <c r="C90" s="23">
        <v>639.92858317971468</v>
      </c>
      <c r="D90" s="53">
        <v>151700830</v>
      </c>
      <c r="E90" s="53">
        <v>65355921.596247554</v>
      </c>
      <c r="F90" s="53">
        <v>83402979.403752446</v>
      </c>
      <c r="G90" s="53">
        <v>2941929</v>
      </c>
      <c r="H90" s="13"/>
    </row>
    <row r="91" spans="1:8" x14ac:dyDescent="0.2">
      <c r="A91" s="21" t="s">
        <v>57</v>
      </c>
      <c r="B91" s="13">
        <v>20761.583333333332</v>
      </c>
      <c r="C91" s="22">
        <v>689.95144547938889</v>
      </c>
      <c r="D91" s="14">
        <v>171893813.17528945</v>
      </c>
      <c r="E91" s="14">
        <v>97719515.318146601</v>
      </c>
      <c r="F91" s="14">
        <v>71232652.857142851</v>
      </c>
      <c r="G91" s="14">
        <v>2941645</v>
      </c>
      <c r="H91" s="13"/>
    </row>
    <row r="92" spans="1:8" x14ac:dyDescent="0.2">
      <c r="A92" s="21" t="s">
        <v>58</v>
      </c>
      <c r="B92" s="13">
        <v>21307.416666666664</v>
      </c>
      <c r="C92" s="22">
        <v>753.34778187563813</v>
      </c>
      <c r="D92" s="14">
        <v>192622741</v>
      </c>
      <c r="E92" s="14">
        <v>80362464.428571433</v>
      </c>
      <c r="F92" s="14">
        <v>109319041.57142857</v>
      </c>
      <c r="G92" s="14">
        <v>2941235</v>
      </c>
      <c r="H92" s="13"/>
    </row>
    <row r="93" spans="1:8" x14ac:dyDescent="0.2">
      <c r="A93" s="21" t="s">
        <v>59</v>
      </c>
      <c r="B93" s="13">
        <v>22738.083333333336</v>
      </c>
      <c r="C93" s="22">
        <v>787.41366943124058</v>
      </c>
      <c r="D93" s="14">
        <v>214851331.60000002</v>
      </c>
      <c r="E93" s="14">
        <v>91337143.885720506</v>
      </c>
      <c r="F93" s="14">
        <v>120579071.7142795</v>
      </c>
      <c r="G93" s="14">
        <v>2935116</v>
      </c>
      <c r="H93" s="53"/>
    </row>
    <row r="94" spans="1:8" x14ac:dyDescent="0.2">
      <c r="A94" s="21" t="s">
        <v>60</v>
      </c>
      <c r="B94" s="13">
        <v>18325.083333333332</v>
      </c>
      <c r="C94" s="22">
        <v>750.56169794654352</v>
      </c>
      <c r="D94" s="14">
        <v>165049267.94014287</v>
      </c>
      <c r="E94" s="14">
        <v>69229522.030142874</v>
      </c>
      <c r="F94" s="14">
        <v>92872745.909999996</v>
      </c>
      <c r="G94" s="14">
        <v>2947000</v>
      </c>
      <c r="H94" s="14"/>
    </row>
    <row r="95" spans="1:8" x14ac:dyDescent="0.2">
      <c r="A95" s="21" t="s">
        <v>61</v>
      </c>
      <c r="B95" s="13">
        <v>16914.666666666668</v>
      </c>
      <c r="C95" s="22">
        <v>790.57450141888694</v>
      </c>
      <c r="D95" s="14">
        <v>160467650</v>
      </c>
      <c r="E95" s="14">
        <v>90670310.014091611</v>
      </c>
      <c r="F95" s="14">
        <v>66856104.985908389</v>
      </c>
      <c r="G95" s="14">
        <v>2941235</v>
      </c>
      <c r="H95" s="14"/>
    </row>
    <row r="96" spans="1:8" x14ac:dyDescent="0.2">
      <c r="A96" s="21" t="s">
        <v>62</v>
      </c>
      <c r="B96" s="13">
        <v>16690.25</v>
      </c>
      <c r="C96" s="22">
        <v>817.85158330961679</v>
      </c>
      <c r="D96" s="14">
        <v>163801768.66</v>
      </c>
      <c r="E96" s="14">
        <v>105774648.96768633</v>
      </c>
      <c r="F96" s="14">
        <v>55085884.692313679</v>
      </c>
      <c r="G96" s="14">
        <v>2941235</v>
      </c>
      <c r="H96" s="14"/>
    </row>
    <row r="97" spans="1:8" x14ac:dyDescent="0.2">
      <c r="A97" s="21" t="s">
        <v>63</v>
      </c>
      <c r="B97" s="13">
        <v>16523.5</v>
      </c>
      <c r="C97" s="22">
        <v>878.68342058280632</v>
      </c>
      <c r="D97" s="14">
        <v>174227106</v>
      </c>
      <c r="E97" s="14">
        <v>105991214.00000001</v>
      </c>
      <c r="F97" s="14">
        <v>65294657</v>
      </c>
      <c r="G97" s="14">
        <v>2941235</v>
      </c>
      <c r="H97" s="14"/>
    </row>
    <row r="98" spans="1:8" x14ac:dyDescent="0.2">
      <c r="A98" s="21" t="s">
        <v>64</v>
      </c>
      <c r="B98" s="13">
        <v>16770.75</v>
      </c>
      <c r="C98" s="22">
        <v>915.50216895487677</v>
      </c>
      <c r="D98" s="14">
        <v>184243896</v>
      </c>
      <c r="E98" s="14">
        <v>96283519.999999985</v>
      </c>
      <c r="F98" s="14">
        <v>85019141</v>
      </c>
      <c r="G98" s="14">
        <v>2941235</v>
      </c>
      <c r="H98" s="13"/>
    </row>
    <row r="99" spans="1:8" x14ac:dyDescent="0.2">
      <c r="A99" s="21" t="s">
        <v>65</v>
      </c>
      <c r="B99" s="13">
        <v>17693.25</v>
      </c>
      <c r="C99" s="22">
        <v>883.68514358112088</v>
      </c>
      <c r="D99" s="14">
        <v>187623146</v>
      </c>
      <c r="E99" s="14">
        <v>85829911</v>
      </c>
      <c r="F99" s="14">
        <v>98852000</v>
      </c>
      <c r="G99" s="14">
        <v>2941235</v>
      </c>
      <c r="H99" s="13"/>
    </row>
    <row r="100" spans="1:8" x14ac:dyDescent="0.2">
      <c r="A100" s="21" t="s">
        <v>66</v>
      </c>
      <c r="B100" s="13">
        <v>19012.833333333336</v>
      </c>
      <c r="C100" s="22">
        <v>860.71455683441866</v>
      </c>
      <c r="D100" s="14">
        <v>196375469</v>
      </c>
      <c r="E100" s="14">
        <v>102810909.00000001</v>
      </c>
      <c r="F100" s="14">
        <v>90623325</v>
      </c>
      <c r="G100" s="14">
        <v>2941235</v>
      </c>
      <c r="H100" s="13"/>
    </row>
    <row r="101" spans="1:8" x14ac:dyDescent="0.2">
      <c r="A101" s="21" t="s">
        <v>67</v>
      </c>
      <c r="B101" s="13">
        <v>19887.75</v>
      </c>
      <c r="C101" s="22">
        <v>886.29613455519109</v>
      </c>
      <c r="D101" s="14">
        <v>211517231.40000001</v>
      </c>
      <c r="E101" s="14">
        <v>132212061.01000002</v>
      </c>
      <c r="F101" s="14">
        <v>76363935.389999986</v>
      </c>
      <c r="G101" s="14">
        <v>2941235</v>
      </c>
      <c r="H101" s="13"/>
    </row>
    <row r="102" spans="1:8" x14ac:dyDescent="0.2">
      <c r="A102" s="54">
        <v>2012</v>
      </c>
      <c r="B102" s="13">
        <v>18160.083333333332</v>
      </c>
      <c r="C102" s="22">
        <v>890.60898215408326</v>
      </c>
      <c r="D102" s="14">
        <v>194082399.99999997</v>
      </c>
      <c r="E102" s="14">
        <v>101541064.00000001</v>
      </c>
      <c r="F102" s="14">
        <v>89600100.999999955</v>
      </c>
      <c r="G102" s="14">
        <v>2941235</v>
      </c>
      <c r="H102" s="13"/>
    </row>
    <row r="103" spans="1:8" x14ac:dyDescent="0.2">
      <c r="A103" s="54">
        <v>2013</v>
      </c>
      <c r="B103" s="13">
        <v>16997.416666666668</v>
      </c>
      <c r="C103" s="22">
        <v>961.89186101809571</v>
      </c>
      <c r="D103" s="14">
        <v>196196120.99999997</v>
      </c>
      <c r="E103" s="14">
        <v>113958421.99999999</v>
      </c>
      <c r="F103" s="14">
        <v>79296463.999999985</v>
      </c>
      <c r="G103" s="14">
        <v>2941235</v>
      </c>
      <c r="H103" s="13"/>
    </row>
    <row r="104" spans="1:8" x14ac:dyDescent="0.2">
      <c r="A104" s="54">
        <v>2014</v>
      </c>
      <c r="B104" s="13">
        <v>16097.166666666666</v>
      </c>
      <c r="C104" s="22">
        <v>1067.5500556516156</v>
      </c>
      <c r="D104" s="14">
        <v>206214374.04999995</v>
      </c>
      <c r="E104" s="14">
        <v>109213242.43999997</v>
      </c>
      <c r="F104" s="14">
        <v>94059896.60999997</v>
      </c>
      <c r="G104" s="14">
        <v>2941235</v>
      </c>
      <c r="H104" s="13"/>
    </row>
    <row r="105" spans="1:8" x14ac:dyDescent="0.2">
      <c r="A105" s="54">
        <v>2015</v>
      </c>
      <c r="B105" s="13">
        <v>15708.083333333332</v>
      </c>
      <c r="C105" s="22">
        <v>1250.0182655426877</v>
      </c>
      <c r="D105" s="13">
        <v>235624692.99999997</v>
      </c>
      <c r="E105" s="13">
        <v>105495735</v>
      </c>
      <c r="F105" s="13">
        <v>127187722.99999997</v>
      </c>
      <c r="G105" s="13">
        <v>2941235</v>
      </c>
      <c r="H105" s="13"/>
    </row>
    <row r="106" spans="1:8" x14ac:dyDescent="0.2">
      <c r="A106" s="54">
        <v>2016</v>
      </c>
      <c r="B106" s="13">
        <v>15111.916666666668</v>
      </c>
      <c r="C106" s="22">
        <v>1321.4277239816258</v>
      </c>
      <c r="D106" s="14">
        <v>239631667.75</v>
      </c>
      <c r="E106" s="14">
        <v>113520093</v>
      </c>
      <c r="F106" s="14">
        <v>121293656.00000001</v>
      </c>
      <c r="G106" s="14">
        <v>4817918.75</v>
      </c>
      <c r="H106" s="13"/>
    </row>
    <row r="107" spans="1:8" x14ac:dyDescent="0.2">
      <c r="A107" s="54">
        <v>2017</v>
      </c>
      <c r="B107" s="13">
        <v>14554.416666666668</v>
      </c>
      <c r="C107" s="22">
        <v>1420.7967512725236</v>
      </c>
      <c r="D107" s="14">
        <v>248146415.00000006</v>
      </c>
      <c r="E107" s="14">
        <v>105194652.00000006</v>
      </c>
      <c r="F107" s="14">
        <v>140010528</v>
      </c>
      <c r="G107" s="14">
        <v>2941235</v>
      </c>
      <c r="H107" s="13"/>
    </row>
    <row r="108" spans="1:8" x14ac:dyDescent="0.2">
      <c r="A108" s="54">
        <v>2018</v>
      </c>
      <c r="B108" s="13">
        <v>14799.416666666666</v>
      </c>
      <c r="C108" s="22">
        <v>1430.9914047287903</v>
      </c>
      <c r="D108" s="14">
        <v>254134056.54000002</v>
      </c>
      <c r="E108" s="14">
        <v>119797994.92000002</v>
      </c>
      <c r="F108" s="14">
        <v>131394826.62</v>
      </c>
      <c r="G108" s="14">
        <v>2941235</v>
      </c>
      <c r="H108" s="13"/>
    </row>
    <row r="109" spans="1:8" x14ac:dyDescent="0.2">
      <c r="A109" s="54">
        <v>2019</v>
      </c>
      <c r="B109" s="13">
        <v>15349.833333333334</v>
      </c>
      <c r="C109" s="22">
        <v>1356.04422686457</v>
      </c>
      <c r="D109" s="14">
        <v>249780634.50000006</v>
      </c>
      <c r="E109" s="14">
        <v>103279261.57000002</v>
      </c>
      <c r="F109" s="14">
        <v>143560137.93000004</v>
      </c>
      <c r="G109" s="14">
        <v>2941235</v>
      </c>
      <c r="H109" s="13"/>
    </row>
    <row r="110" spans="1:8" x14ac:dyDescent="0.2">
      <c r="A110" s="54">
        <v>2020</v>
      </c>
      <c r="B110" s="13">
        <v>14668.25</v>
      </c>
      <c r="C110" s="22">
        <v>1396.9772922241352</v>
      </c>
      <c r="D110" s="14">
        <v>245894546.00000003</v>
      </c>
      <c r="E110" s="14">
        <v>130513490.00000003</v>
      </c>
      <c r="F110" s="14">
        <v>112439821</v>
      </c>
      <c r="G110" s="14">
        <v>2941235</v>
      </c>
      <c r="H110" s="14"/>
    </row>
    <row r="111" spans="1:8" x14ac:dyDescent="0.2">
      <c r="A111" s="54">
        <v>2021</v>
      </c>
      <c r="B111" s="13">
        <v>11358.666666666666</v>
      </c>
      <c r="C111" s="22">
        <v>1575.8240979721802</v>
      </c>
      <c r="D111" s="14">
        <v>214791127.85000002</v>
      </c>
      <c r="E111" s="14">
        <v>123584555</v>
      </c>
      <c r="F111" s="14">
        <v>88265337.850000009</v>
      </c>
      <c r="G111" s="14">
        <v>2941235</v>
      </c>
      <c r="H111" s="14"/>
    </row>
    <row r="112" spans="1:8" x14ac:dyDescent="0.2">
      <c r="A112" s="54">
        <v>2022</v>
      </c>
      <c r="B112" s="13">
        <v>11105.083333333332</v>
      </c>
      <c r="C112" s="22">
        <v>1627.2284432054391</v>
      </c>
      <c r="D112" s="14">
        <v>216846089.56999999</v>
      </c>
      <c r="E112" s="14">
        <v>162932899.56999999</v>
      </c>
      <c r="F112" s="14">
        <v>50971955.000000015</v>
      </c>
      <c r="G112" s="14">
        <v>2941235</v>
      </c>
      <c r="H112" s="14"/>
    </row>
    <row r="113" spans="1:8" x14ac:dyDescent="0.2">
      <c r="A113" s="54">
        <v>2023</v>
      </c>
      <c r="B113" s="13">
        <v>11539.25</v>
      </c>
      <c r="C113" s="22">
        <v>1709.7268886626086</v>
      </c>
      <c r="D113" s="14">
        <v>236747592.00000006</v>
      </c>
      <c r="E113" s="14">
        <v>182706104.00000003</v>
      </c>
      <c r="F113" s="14">
        <v>51100253.00000003</v>
      </c>
      <c r="G113" s="14">
        <v>2941235</v>
      </c>
      <c r="H113" s="14"/>
    </row>
    <row r="114" spans="1:8" x14ac:dyDescent="0.2">
      <c r="A114" s="54">
        <v>2024</v>
      </c>
      <c r="B114" s="13">
        <f>B71+B37</f>
        <v>12085.25</v>
      </c>
      <c r="C114" s="22">
        <f>D114/B114/12</f>
        <v>2114.2934982726874</v>
      </c>
      <c r="D114" s="13">
        <f>D71+D37</f>
        <v>306621185.99999994</v>
      </c>
      <c r="E114" s="13">
        <f>E71+E37</f>
        <v>246711088</v>
      </c>
      <c r="F114" s="13">
        <f>F71+F37</f>
        <v>56968863</v>
      </c>
      <c r="G114" s="13">
        <f>G71+G37</f>
        <v>2941235</v>
      </c>
      <c r="H114" s="14"/>
    </row>
    <row r="115" spans="1:8" x14ac:dyDescent="0.2">
      <c r="A115" s="54" t="s">
        <v>6</v>
      </c>
      <c r="B115" s="13"/>
      <c r="C115" s="22"/>
      <c r="D115" s="14"/>
      <c r="E115" s="14"/>
      <c r="F115" s="14"/>
      <c r="G115" s="14"/>
      <c r="H115" s="14"/>
    </row>
    <row r="116" spans="1:8" x14ac:dyDescent="0.2">
      <c r="A116" s="54">
        <v>2025</v>
      </c>
      <c r="B116" s="13">
        <v>12760.376849501346</v>
      </c>
      <c r="C116" s="22">
        <v>2457.8414888977363</v>
      </c>
      <c r="D116" s="13">
        <v>376355803.61609519</v>
      </c>
      <c r="E116" s="13">
        <v>218190574.14623266</v>
      </c>
      <c r="F116" s="13">
        <v>155223994.46986255</v>
      </c>
      <c r="G116" s="13">
        <v>2941235</v>
      </c>
      <c r="H116" s="14"/>
    </row>
    <row r="117" spans="1:8" x14ac:dyDescent="0.2">
      <c r="A117" s="54">
        <v>2026</v>
      </c>
      <c r="B117" s="13">
        <v>13513.412177413069</v>
      </c>
      <c r="C117" s="22">
        <v>2741.0249058169143</v>
      </c>
      <c r="D117" s="13">
        <v>444487192.09030563</v>
      </c>
      <c r="E117" s="13">
        <v>214945270.09353697</v>
      </c>
      <c r="F117" s="13">
        <v>226600686.99676865</v>
      </c>
      <c r="G117" s="13">
        <v>2941235</v>
      </c>
      <c r="H117" s="14"/>
    </row>
    <row r="118" spans="1:8" x14ac:dyDescent="0.2">
      <c r="A118" s="54">
        <v>2027</v>
      </c>
      <c r="B118" s="13">
        <v>13910.76044681064</v>
      </c>
      <c r="C118" s="22">
        <v>2870.6619885324853</v>
      </c>
      <c r="D118" s="13">
        <v>479197094.95488572</v>
      </c>
      <c r="E118" s="13">
        <v>216765050.84970367</v>
      </c>
      <c r="F118" s="13">
        <v>259490809.10518199</v>
      </c>
      <c r="G118" s="13">
        <v>2941235</v>
      </c>
      <c r="H118" s="14"/>
    </row>
    <row r="119" spans="1:8" x14ac:dyDescent="0.2">
      <c r="A119" s="54">
        <v>2028</v>
      </c>
      <c r="B119" s="13">
        <v>14012.033286571508</v>
      </c>
      <c r="C119" s="22">
        <v>3037.3136122889869</v>
      </c>
      <c r="D119" s="13">
        <v>510707273.24580038</v>
      </c>
      <c r="E119" s="13">
        <v>217319336.5639894</v>
      </c>
      <c r="F119" s="13">
        <v>290446701.68181092</v>
      </c>
      <c r="G119" s="13">
        <v>2941235</v>
      </c>
      <c r="H119" s="14"/>
    </row>
    <row r="120" spans="1:8" x14ac:dyDescent="0.2">
      <c r="A120" s="54">
        <v>2029</v>
      </c>
      <c r="B120" s="13">
        <v>14074.342277806147</v>
      </c>
      <c r="C120" s="22">
        <v>3057.5910185405987</v>
      </c>
      <c r="D120" s="13">
        <v>516402990.48583567</v>
      </c>
      <c r="E120" s="13">
        <v>217846955.61160845</v>
      </c>
      <c r="F120" s="13">
        <v>295614799.87422723</v>
      </c>
      <c r="G120" s="13">
        <v>2941235</v>
      </c>
      <c r="H120" s="14"/>
    </row>
    <row r="121" spans="1:8" x14ac:dyDescent="0.2">
      <c r="A121" s="54"/>
      <c r="B121" s="13"/>
      <c r="C121" s="22"/>
      <c r="D121" s="14"/>
      <c r="E121" s="14"/>
      <c r="F121" s="14"/>
      <c r="G121" s="14"/>
      <c r="H121" s="14"/>
    </row>
    <row r="122" spans="1:8" x14ac:dyDescent="0.2">
      <c r="A122" s="13"/>
      <c r="B122" s="13"/>
      <c r="C122" s="13"/>
      <c r="D122" s="13"/>
      <c r="E122" s="13"/>
      <c r="F122" s="13"/>
      <c r="G122" s="13"/>
      <c r="H122" s="13"/>
    </row>
    <row r="123" spans="1:8" x14ac:dyDescent="0.2">
      <c r="A123" s="50" t="s">
        <v>2</v>
      </c>
      <c r="B123" s="50"/>
      <c r="C123" s="50"/>
      <c r="D123" s="50"/>
      <c r="E123" s="50"/>
      <c r="F123" s="50"/>
      <c r="G123" s="50"/>
      <c r="H123" s="13"/>
    </row>
    <row r="124" spans="1:8" x14ac:dyDescent="0.2">
      <c r="A124" s="50" t="s">
        <v>34</v>
      </c>
      <c r="B124" s="50"/>
      <c r="C124" s="50"/>
      <c r="D124" s="50"/>
      <c r="E124" s="50"/>
      <c r="F124" s="50"/>
      <c r="G124" s="50"/>
      <c r="H124" s="13"/>
    </row>
    <row r="125" spans="1:8" ht="15.75" x14ac:dyDescent="0.25">
      <c r="A125" s="51" t="s">
        <v>42</v>
      </c>
      <c r="B125" s="50"/>
      <c r="C125" s="50"/>
      <c r="D125" s="50"/>
      <c r="E125" s="50"/>
      <c r="F125" s="50"/>
      <c r="G125" s="50"/>
      <c r="H125" s="13"/>
    </row>
    <row r="126" spans="1:8" x14ac:dyDescent="0.2">
      <c r="A126" s="13"/>
      <c r="B126" s="13"/>
      <c r="C126" s="13"/>
      <c r="D126" s="13"/>
      <c r="E126" s="13"/>
      <c r="F126" s="13"/>
      <c r="G126" s="13"/>
      <c r="H126" s="13"/>
    </row>
    <row r="127" spans="1:8" x14ac:dyDescent="0.2">
      <c r="A127" s="13"/>
      <c r="B127" s="13"/>
      <c r="C127" s="21" t="s">
        <v>11</v>
      </c>
      <c r="D127" s="21"/>
      <c r="E127" s="13"/>
      <c r="F127" s="13"/>
      <c r="G127" s="13"/>
      <c r="H127" s="13"/>
    </row>
    <row r="128" spans="1:8" x14ac:dyDescent="0.2">
      <c r="A128" s="13"/>
      <c r="B128" s="21" t="s">
        <v>11</v>
      </c>
      <c r="C128" s="21" t="s">
        <v>12</v>
      </c>
      <c r="D128" s="21" t="s">
        <v>7</v>
      </c>
      <c r="E128" s="21"/>
      <c r="F128" s="21"/>
      <c r="G128" s="21"/>
      <c r="H128" s="13"/>
    </row>
    <row r="129" spans="1:8" x14ac:dyDescent="0.2">
      <c r="A129" s="20" t="s">
        <v>0</v>
      </c>
      <c r="B129" s="21" t="s">
        <v>12</v>
      </c>
      <c r="C129" s="21" t="s">
        <v>18</v>
      </c>
      <c r="D129" s="21" t="s">
        <v>15</v>
      </c>
      <c r="E129" s="21" t="s">
        <v>20</v>
      </c>
      <c r="F129" s="21" t="s">
        <v>9</v>
      </c>
      <c r="G129" s="21" t="s">
        <v>22</v>
      </c>
      <c r="H129" s="13"/>
    </row>
    <row r="130" spans="1:8" x14ac:dyDescent="0.2">
      <c r="A130" s="20" t="s">
        <v>1</v>
      </c>
      <c r="B130" s="21" t="s">
        <v>37</v>
      </c>
      <c r="C130" s="21" t="s">
        <v>38</v>
      </c>
      <c r="D130" s="21" t="s">
        <v>16</v>
      </c>
      <c r="E130" s="21" t="s">
        <v>10</v>
      </c>
      <c r="F130" s="21" t="s">
        <v>10</v>
      </c>
      <c r="G130" s="21" t="s">
        <v>10</v>
      </c>
      <c r="H130" s="13"/>
    </row>
    <row r="131" spans="1:8" x14ac:dyDescent="0.2">
      <c r="A131" s="20" t="s">
        <v>3</v>
      </c>
      <c r="B131" s="21" t="s">
        <v>19</v>
      </c>
      <c r="C131" s="21" t="s">
        <v>19</v>
      </c>
      <c r="D131" s="21" t="s">
        <v>19</v>
      </c>
      <c r="E131" s="21" t="s">
        <v>19</v>
      </c>
      <c r="F131" s="21" t="s">
        <v>19</v>
      </c>
      <c r="G131" s="21" t="s">
        <v>19</v>
      </c>
      <c r="H131" s="13"/>
    </row>
    <row r="132" spans="1:8" x14ac:dyDescent="0.2">
      <c r="A132" s="13"/>
      <c r="B132" s="13"/>
      <c r="C132" s="13"/>
      <c r="D132" s="13"/>
      <c r="E132" s="13"/>
      <c r="F132" s="13"/>
      <c r="G132" s="13"/>
      <c r="H132" s="13"/>
    </row>
    <row r="133" spans="1:8" x14ac:dyDescent="0.2">
      <c r="A133" s="13"/>
      <c r="B133" s="52" t="s">
        <v>39</v>
      </c>
      <c r="C133" s="13"/>
      <c r="D133" s="13"/>
      <c r="E133" s="13"/>
      <c r="F133" s="13"/>
      <c r="G133" s="13"/>
      <c r="H133" s="13"/>
    </row>
    <row r="134" spans="1:8" x14ac:dyDescent="0.2">
      <c r="A134" s="21" t="s">
        <v>5</v>
      </c>
      <c r="B134" s="13"/>
      <c r="C134" s="13"/>
      <c r="D134" s="13"/>
      <c r="E134" s="13"/>
      <c r="F134" s="13"/>
      <c r="G134" s="13"/>
      <c r="H134" s="13"/>
    </row>
    <row r="135" spans="1:8" x14ac:dyDescent="0.2">
      <c r="A135" s="21" t="s">
        <v>56</v>
      </c>
      <c r="B135" s="13">
        <v>9669.8333333333339</v>
      </c>
      <c r="C135" s="23">
        <v>753.74104948378988</v>
      </c>
      <c r="D135" s="53">
        <v>87462603.900000006</v>
      </c>
      <c r="E135" s="53">
        <v>20938603.976059936</v>
      </c>
      <c r="F135" s="53">
        <v>66523999.92394007</v>
      </c>
      <c r="G135" s="53">
        <v>0</v>
      </c>
      <c r="H135" s="13"/>
    </row>
    <row r="136" spans="1:8" x14ac:dyDescent="0.2">
      <c r="A136" s="21" t="s">
        <v>57</v>
      </c>
      <c r="B136" s="13">
        <v>9085.6666666666661</v>
      </c>
      <c r="C136" s="24">
        <v>843.19126861039297</v>
      </c>
      <c r="D136" s="14">
        <v>91931457.634053931</v>
      </c>
      <c r="E136" s="14">
        <v>39575304.634053931</v>
      </c>
      <c r="F136" s="14">
        <v>52356153</v>
      </c>
      <c r="G136" s="14">
        <v>0</v>
      </c>
      <c r="H136" s="13"/>
    </row>
    <row r="137" spans="1:8" x14ac:dyDescent="0.2">
      <c r="A137" s="21" t="s">
        <v>58</v>
      </c>
      <c r="B137" s="13">
        <v>9348.25</v>
      </c>
      <c r="C137" s="24">
        <v>941.39806915732891</v>
      </c>
      <c r="D137" s="14">
        <v>105605094</v>
      </c>
      <c r="E137" s="14">
        <v>45649245</v>
      </c>
      <c r="F137" s="14">
        <v>59955849</v>
      </c>
      <c r="G137" s="14">
        <v>0</v>
      </c>
      <c r="H137" s="13"/>
    </row>
    <row r="138" spans="1:8" x14ac:dyDescent="0.2">
      <c r="A138" s="21" t="s">
        <v>59</v>
      </c>
      <c r="B138" s="13">
        <v>10198.083333333334</v>
      </c>
      <c r="C138" s="24">
        <v>999.63692677137033</v>
      </c>
      <c r="D138" s="14">
        <v>122332568.1875</v>
      </c>
      <c r="E138" s="14">
        <v>47220203.969421715</v>
      </c>
      <c r="F138" s="14">
        <v>75112364.218078285</v>
      </c>
      <c r="G138" s="14">
        <v>0</v>
      </c>
      <c r="H138" s="13"/>
    </row>
    <row r="139" spans="1:8" x14ac:dyDescent="0.2">
      <c r="A139" s="21" t="s">
        <v>60</v>
      </c>
      <c r="B139" s="13">
        <v>9193.1666666666661</v>
      </c>
      <c r="C139" s="24">
        <v>909.52109725203525</v>
      </c>
      <c r="D139" s="14">
        <v>100336548.40665001</v>
      </c>
      <c r="E139" s="14">
        <v>32401548.406650007</v>
      </c>
      <c r="F139" s="14">
        <v>67935000</v>
      </c>
      <c r="G139" s="14">
        <v>0</v>
      </c>
      <c r="H139" s="13"/>
    </row>
    <row r="140" spans="1:8" x14ac:dyDescent="0.2">
      <c r="A140" s="21" t="s">
        <v>61</v>
      </c>
      <c r="B140" s="13">
        <v>8187.416666666667</v>
      </c>
      <c r="C140" s="24">
        <v>932.5703162373153</v>
      </c>
      <c r="D140" s="14">
        <v>91624101</v>
      </c>
      <c r="E140" s="14">
        <v>43666520</v>
      </c>
      <c r="F140" s="14">
        <v>47957581</v>
      </c>
      <c r="G140" s="14">
        <v>0</v>
      </c>
      <c r="H140" s="13"/>
    </row>
    <row r="141" spans="1:8" x14ac:dyDescent="0.2">
      <c r="A141" s="21" t="s">
        <v>62</v>
      </c>
      <c r="B141" s="13">
        <v>8262.8333333333339</v>
      </c>
      <c r="C141" s="24">
        <v>991.91658430320501</v>
      </c>
      <c r="D141" s="14">
        <v>98352497</v>
      </c>
      <c r="E141" s="14">
        <v>48408997</v>
      </c>
      <c r="F141" s="14">
        <v>49943500</v>
      </c>
      <c r="G141" s="14">
        <v>0</v>
      </c>
      <c r="H141" s="13"/>
    </row>
    <row r="142" spans="1:8" x14ac:dyDescent="0.2">
      <c r="A142" s="21" t="s">
        <v>63</v>
      </c>
      <c r="B142" s="13">
        <v>8058.416666666667</v>
      </c>
      <c r="C142" s="22">
        <v>1051.647583789206</v>
      </c>
      <c r="D142" s="14">
        <v>101695373</v>
      </c>
      <c r="E142" s="14">
        <v>70060374</v>
      </c>
      <c r="F142" s="14">
        <v>31634999</v>
      </c>
      <c r="G142" s="14">
        <v>0</v>
      </c>
      <c r="H142" s="13"/>
    </row>
    <row r="143" spans="1:8" x14ac:dyDescent="0.2">
      <c r="A143" s="21" t="s">
        <v>64</v>
      </c>
      <c r="B143" s="13">
        <v>7787.916666666667</v>
      </c>
      <c r="C143" s="22">
        <v>1086.8352683109517</v>
      </c>
      <c r="D143" s="14">
        <v>101570189.99999999</v>
      </c>
      <c r="E143" s="14">
        <v>55737160.999999985</v>
      </c>
      <c r="F143" s="14">
        <v>45833029</v>
      </c>
      <c r="G143" s="14">
        <v>0</v>
      </c>
      <c r="H143" s="13"/>
    </row>
    <row r="144" spans="1:8" x14ac:dyDescent="0.2">
      <c r="A144" s="21" t="s">
        <v>65</v>
      </c>
      <c r="B144" s="13">
        <v>8611.6666666666661</v>
      </c>
      <c r="C144" s="22">
        <v>1025.90744145539</v>
      </c>
      <c r="D144" s="14">
        <v>106017275</v>
      </c>
      <c r="E144" s="14">
        <v>39843475</v>
      </c>
      <c r="F144" s="14">
        <v>66173800</v>
      </c>
      <c r="G144" s="14">
        <v>0</v>
      </c>
      <c r="H144" s="13"/>
    </row>
    <row r="145" spans="1:8" x14ac:dyDescent="0.2">
      <c r="A145" s="21" t="s">
        <v>66</v>
      </c>
      <c r="B145" s="13">
        <v>9529.75</v>
      </c>
      <c r="C145" s="22">
        <v>991.94016981907544</v>
      </c>
      <c r="D145" s="14">
        <v>113435302.00000001</v>
      </c>
      <c r="E145" s="14">
        <v>60096302.000000015</v>
      </c>
      <c r="F145" s="14">
        <v>53339000</v>
      </c>
      <c r="G145" s="14">
        <v>0</v>
      </c>
      <c r="H145" s="13"/>
    </row>
    <row r="146" spans="1:8" x14ac:dyDescent="0.2">
      <c r="A146" s="21" t="s">
        <v>67</v>
      </c>
      <c r="B146" s="13">
        <v>9797.9166666666661</v>
      </c>
      <c r="C146" s="22">
        <v>1008.903448607272</v>
      </c>
      <c r="D146" s="14">
        <v>118621822.97</v>
      </c>
      <c r="E146" s="14">
        <v>75223187.080000013</v>
      </c>
      <c r="F146" s="14">
        <v>43398635.889999993</v>
      </c>
      <c r="G146" s="14">
        <v>0</v>
      </c>
      <c r="H146" s="13"/>
    </row>
    <row r="147" spans="1:8" x14ac:dyDescent="0.2">
      <c r="A147" s="54">
        <v>2012</v>
      </c>
      <c r="B147" s="13">
        <v>9342.6666666666661</v>
      </c>
      <c r="C147" s="22">
        <v>1041.1750570857716</v>
      </c>
      <c r="D147" s="14">
        <v>116728218.00000001</v>
      </c>
      <c r="E147" s="14">
        <v>59885218.000000015</v>
      </c>
      <c r="F147" s="14">
        <v>56843000</v>
      </c>
      <c r="G147" s="14">
        <v>0</v>
      </c>
      <c r="H147" s="13"/>
    </row>
    <row r="148" spans="1:8" x14ac:dyDescent="0.2">
      <c r="A148" s="54">
        <v>2013</v>
      </c>
      <c r="B148" s="13">
        <v>8388.8333333333339</v>
      </c>
      <c r="C148" s="22">
        <v>1172.550016887529</v>
      </c>
      <c r="D148" s="14">
        <v>118035919.99999999</v>
      </c>
      <c r="E148" s="14">
        <v>74286919.999999985</v>
      </c>
      <c r="F148" s="14">
        <v>43749000</v>
      </c>
      <c r="G148" s="14">
        <v>0</v>
      </c>
      <c r="H148" s="13"/>
    </row>
    <row r="149" spans="1:8" x14ac:dyDescent="0.2">
      <c r="A149" s="54">
        <v>2014</v>
      </c>
      <c r="B149" s="13">
        <v>8016.833333333333</v>
      </c>
      <c r="C149" s="22">
        <v>1340.7444323402835</v>
      </c>
      <c r="D149" s="14">
        <v>128982295.87999997</v>
      </c>
      <c r="E149" s="14">
        <v>67766827.99999997</v>
      </c>
      <c r="F149" s="14">
        <v>61215467.880000003</v>
      </c>
      <c r="G149" s="13">
        <v>0</v>
      </c>
      <c r="H149" s="13"/>
    </row>
    <row r="150" spans="1:8" x14ac:dyDescent="0.2">
      <c r="A150" s="54">
        <v>2015</v>
      </c>
      <c r="B150" s="13">
        <v>7587.5</v>
      </c>
      <c r="C150" s="22">
        <v>1559.5171883580451</v>
      </c>
      <c r="D150" s="14">
        <v>141994040</v>
      </c>
      <c r="E150" s="14">
        <v>51853014</v>
      </c>
      <c r="F150" s="14">
        <v>90141026</v>
      </c>
      <c r="G150" s="13">
        <v>0</v>
      </c>
      <c r="H150" s="13"/>
    </row>
    <row r="151" spans="1:8" x14ac:dyDescent="0.2">
      <c r="A151" s="54">
        <v>2016</v>
      </c>
      <c r="B151" s="13">
        <v>7592</v>
      </c>
      <c r="C151" s="22">
        <v>1653.0791403231472</v>
      </c>
      <c r="D151" s="14">
        <v>150602122</v>
      </c>
      <c r="E151" s="14">
        <v>72381122</v>
      </c>
      <c r="F151" s="14">
        <v>78221000</v>
      </c>
      <c r="G151" s="13">
        <v>0</v>
      </c>
      <c r="H151" s="13"/>
    </row>
    <row r="152" spans="1:8" x14ac:dyDescent="0.2">
      <c r="A152" s="54">
        <v>2017</v>
      </c>
      <c r="B152" s="13">
        <v>7643.666666666667</v>
      </c>
      <c r="C152" s="22">
        <v>1756.5969430029224</v>
      </c>
      <c r="D152" s="14">
        <v>161122098.00000006</v>
      </c>
      <c r="E152" s="14">
        <v>66874098.00000006</v>
      </c>
      <c r="F152" s="14">
        <v>94248000</v>
      </c>
      <c r="G152" s="13">
        <v>0</v>
      </c>
      <c r="H152" s="13"/>
    </row>
    <row r="153" spans="1:8" x14ac:dyDescent="0.2">
      <c r="A153" s="54">
        <v>2018</v>
      </c>
      <c r="B153" s="13">
        <v>7829.833333333333</v>
      </c>
      <c r="C153" s="22">
        <v>1757.9685090146666</v>
      </c>
      <c r="D153" s="14">
        <v>165175205.17000002</v>
      </c>
      <c r="E153" s="14">
        <v>71877204.920000017</v>
      </c>
      <c r="F153" s="14">
        <v>93298000.25</v>
      </c>
      <c r="G153" s="13">
        <v>0</v>
      </c>
      <c r="H153" s="13"/>
    </row>
    <row r="154" spans="1:8" x14ac:dyDescent="0.2">
      <c r="A154" s="54">
        <v>2019</v>
      </c>
      <c r="B154" s="13">
        <v>8065.416666666667</v>
      </c>
      <c r="C154" s="22">
        <v>1627.0600161182003</v>
      </c>
      <c r="D154" s="14">
        <v>157475003.66000003</v>
      </c>
      <c r="E154" s="14">
        <v>61081475.960000023</v>
      </c>
      <c r="F154" s="14">
        <v>96393527.700000003</v>
      </c>
      <c r="G154" s="13">
        <v>0</v>
      </c>
      <c r="H154" s="13"/>
    </row>
    <row r="155" spans="1:8" x14ac:dyDescent="0.2">
      <c r="A155" s="54">
        <v>2020</v>
      </c>
      <c r="B155" s="13">
        <v>7307.5</v>
      </c>
      <c r="C155" s="22">
        <v>1675.3318166267536</v>
      </c>
      <c r="D155" s="14">
        <v>146909847.00000003</v>
      </c>
      <c r="E155" s="14">
        <v>73464817.00000003</v>
      </c>
      <c r="F155" s="14">
        <v>73445030</v>
      </c>
      <c r="G155" s="13">
        <v>0</v>
      </c>
      <c r="H155" s="13"/>
    </row>
    <row r="156" spans="1:8" x14ac:dyDescent="0.2">
      <c r="A156" s="54">
        <v>2021</v>
      </c>
      <c r="B156" s="13">
        <v>5172.583333333333</v>
      </c>
      <c r="C156" s="22">
        <v>1837.3307180486863</v>
      </c>
      <c r="D156" s="14">
        <v>114044955</v>
      </c>
      <c r="E156" s="14">
        <v>74888665</v>
      </c>
      <c r="F156" s="14">
        <v>39156290</v>
      </c>
      <c r="G156" s="13">
        <v>0</v>
      </c>
      <c r="H156" s="13"/>
    </row>
    <row r="157" spans="1:8" x14ac:dyDescent="0.2">
      <c r="A157" s="54">
        <v>2022</v>
      </c>
      <c r="B157" s="13">
        <v>4575.75</v>
      </c>
      <c r="C157" s="22">
        <v>1820.4818257480556</v>
      </c>
      <c r="D157" s="14">
        <v>99960836.569999993</v>
      </c>
      <c r="E157" s="14">
        <v>99960836.569999993</v>
      </c>
      <c r="F157" s="14">
        <v>0</v>
      </c>
      <c r="G157" s="13">
        <v>0</v>
      </c>
      <c r="H157" s="13"/>
    </row>
    <row r="158" spans="1:8" x14ac:dyDescent="0.2">
      <c r="A158" s="54">
        <v>2023</v>
      </c>
      <c r="B158" s="13">
        <v>4764.583333333333</v>
      </c>
      <c r="C158" s="22">
        <v>1864.6466987319639</v>
      </c>
      <c r="D158" s="14">
        <v>106611175.00000003</v>
      </c>
      <c r="E158" s="14">
        <v>106611175.00000003</v>
      </c>
      <c r="F158" s="14">
        <v>0</v>
      </c>
      <c r="G158" s="13">
        <v>0</v>
      </c>
      <c r="H158" s="13"/>
    </row>
    <row r="159" spans="1:8" x14ac:dyDescent="0.2">
      <c r="A159" s="54">
        <v>2024</v>
      </c>
      <c r="B159" s="13">
        <f>B37</f>
        <v>4859.916666666667</v>
      </c>
      <c r="C159" s="22">
        <f>D159/B159/12</f>
        <v>2243.9825125602279</v>
      </c>
      <c r="D159" s="14">
        <f>D37*21/20</f>
        <v>130866816.14999995</v>
      </c>
      <c r="E159" s="14">
        <f>E37*21/20</f>
        <v>128746866.15000001</v>
      </c>
      <c r="F159" s="14">
        <f>F37*21/20</f>
        <v>2119950</v>
      </c>
      <c r="G159" s="13">
        <v>0</v>
      </c>
      <c r="H159" s="13"/>
    </row>
    <row r="160" spans="1:8" x14ac:dyDescent="0.2">
      <c r="A160" s="54" t="s">
        <v>6</v>
      </c>
      <c r="B160" s="13"/>
      <c r="C160" s="22"/>
      <c r="D160" s="14"/>
      <c r="E160" s="14"/>
      <c r="F160" s="14"/>
      <c r="G160" s="13"/>
      <c r="H160" s="13"/>
    </row>
    <row r="161" spans="1:8" x14ac:dyDescent="0.2">
      <c r="A161" s="54">
        <v>2025</v>
      </c>
      <c r="B161" s="13">
        <v>5593.2704282654477</v>
      </c>
      <c r="C161" s="22">
        <v>2508.4195963134666</v>
      </c>
      <c r="D161" s="14">
        <v>168363229.79689997</v>
      </c>
      <c r="E161" s="14">
        <v>112653519</v>
      </c>
      <c r="F161" s="14">
        <v>55709710.796899974</v>
      </c>
      <c r="G161" s="13">
        <v>0</v>
      </c>
      <c r="H161" s="13"/>
    </row>
    <row r="162" spans="1:8" x14ac:dyDescent="0.2">
      <c r="A162" s="54">
        <v>2026</v>
      </c>
      <c r="B162" s="13">
        <v>6312.0137566464027</v>
      </c>
      <c r="C162" s="22">
        <v>2818.424197692751</v>
      </c>
      <c r="D162" s="14">
        <v>213479187.69482091</v>
      </c>
      <c r="E162" s="14">
        <v>113235519</v>
      </c>
      <c r="F162" s="14">
        <v>100243668.69482091</v>
      </c>
      <c r="G162" s="13">
        <v>0</v>
      </c>
      <c r="H162" s="13"/>
    </row>
    <row r="163" spans="1:8" x14ac:dyDescent="0.2">
      <c r="A163" s="54">
        <v>2027</v>
      </c>
      <c r="B163" s="13">
        <v>6866.5728395922924</v>
      </c>
      <c r="C163" s="22">
        <v>3033.8561844275278</v>
      </c>
      <c r="D163" s="14">
        <v>249986333.70262998</v>
      </c>
      <c r="E163" s="14">
        <v>112653519</v>
      </c>
      <c r="F163" s="14">
        <v>137332814.70262998</v>
      </c>
      <c r="G163" s="13">
        <v>0</v>
      </c>
      <c r="H163" s="13"/>
    </row>
    <row r="164" spans="1:8" x14ac:dyDescent="0.2">
      <c r="A164" s="54">
        <v>2028</v>
      </c>
      <c r="B164" s="13">
        <v>7052.2607065823713</v>
      </c>
      <c r="C164" s="22">
        <v>3344.9323638385358</v>
      </c>
      <c r="D164" s="14">
        <v>283072020.90809035</v>
      </c>
      <c r="E164" s="14">
        <v>113235519</v>
      </c>
      <c r="F164" s="14">
        <v>169836501.90809035</v>
      </c>
      <c r="G164" s="13">
        <v>0</v>
      </c>
      <c r="H164" s="13"/>
    </row>
    <row r="165" spans="1:8" x14ac:dyDescent="0.2">
      <c r="A165" s="54">
        <v>2029</v>
      </c>
      <c r="B165" s="13">
        <v>7199.175735531092</v>
      </c>
      <c r="C165" s="22">
        <v>3345.8983665718647</v>
      </c>
      <c r="D165" s="14">
        <v>289052524.01012743</v>
      </c>
      <c r="E165" s="14">
        <v>113789519</v>
      </c>
      <c r="F165" s="14">
        <v>175263005.01012745</v>
      </c>
      <c r="G165" s="13">
        <v>0</v>
      </c>
      <c r="H165" s="13"/>
    </row>
    <row r="166" spans="1:8" x14ac:dyDescent="0.2">
      <c r="A166" s="54"/>
      <c r="B166" s="13"/>
      <c r="C166" s="13"/>
      <c r="D166" s="13"/>
      <c r="E166" s="13"/>
      <c r="F166" s="13"/>
      <c r="G166" s="13"/>
      <c r="H166" s="13"/>
    </row>
    <row r="167" spans="1:8" x14ac:dyDescent="0.2">
      <c r="A167" s="13"/>
      <c r="B167" s="52" t="s">
        <v>40</v>
      </c>
      <c r="C167" s="13"/>
      <c r="D167" s="13"/>
      <c r="E167" s="13"/>
      <c r="F167" s="13"/>
      <c r="G167" s="13"/>
      <c r="H167" s="13"/>
    </row>
    <row r="168" spans="1:8" x14ac:dyDescent="0.2">
      <c r="A168" s="21" t="s">
        <v>5</v>
      </c>
      <c r="B168" s="13"/>
      <c r="C168" s="13"/>
      <c r="D168" s="13"/>
      <c r="E168" s="13"/>
      <c r="F168" s="13"/>
      <c r="G168" s="13"/>
      <c r="H168" s="13"/>
    </row>
    <row r="169" spans="1:8" x14ac:dyDescent="0.2">
      <c r="A169" s="21" t="s">
        <v>56</v>
      </c>
      <c r="B169" s="13">
        <v>10085.083333333334</v>
      </c>
      <c r="C169" s="23">
        <v>591.23238115698939</v>
      </c>
      <c r="D169" s="53">
        <v>71551534.000000015</v>
      </c>
      <c r="E169" s="53">
        <v>46988605.000000015</v>
      </c>
      <c r="F169" s="53">
        <v>21621000</v>
      </c>
      <c r="G169" s="53">
        <v>2941929</v>
      </c>
      <c r="H169" s="13"/>
    </row>
    <row r="170" spans="1:8" x14ac:dyDescent="0.2">
      <c r="A170" s="21" t="s">
        <v>57</v>
      </c>
      <c r="B170" s="13">
        <v>11675.916666666666</v>
      </c>
      <c r="C170" s="22">
        <v>630.6053343420574</v>
      </c>
      <c r="D170" s="14">
        <v>88354744</v>
      </c>
      <c r="E170" s="14">
        <v>62036099</v>
      </c>
      <c r="F170" s="13">
        <v>23377000</v>
      </c>
      <c r="G170" s="14">
        <v>2941645</v>
      </c>
      <c r="H170" s="13"/>
    </row>
    <row r="171" spans="1:8" x14ac:dyDescent="0.2">
      <c r="A171" s="21" t="s">
        <v>58</v>
      </c>
      <c r="B171" s="13">
        <v>11959.166666666666</v>
      </c>
      <c r="C171" s="22">
        <v>671.00425754302842</v>
      </c>
      <c r="D171" s="14">
        <v>96295821</v>
      </c>
      <c r="E171" s="14">
        <v>39011673</v>
      </c>
      <c r="F171" s="13">
        <v>54342913</v>
      </c>
      <c r="G171" s="14">
        <v>2941235</v>
      </c>
      <c r="H171" s="13"/>
    </row>
    <row r="172" spans="1:8" x14ac:dyDescent="0.2">
      <c r="A172" s="21" t="s">
        <v>59</v>
      </c>
      <c r="B172" s="14">
        <v>12540</v>
      </c>
      <c r="C172" s="22">
        <v>685.32957768474216</v>
      </c>
      <c r="D172" s="14">
        <v>103128394.85000001</v>
      </c>
      <c r="E172" s="14">
        <v>48757649.850000009</v>
      </c>
      <c r="F172" s="14">
        <v>51435629</v>
      </c>
      <c r="G172" s="14">
        <v>2935116</v>
      </c>
      <c r="H172" s="13"/>
    </row>
    <row r="173" spans="1:8" x14ac:dyDescent="0.2">
      <c r="A173" s="21" t="s">
        <v>60</v>
      </c>
      <c r="B173" s="13">
        <v>9131.9166666666661</v>
      </c>
      <c r="C173" s="22">
        <v>662.26268134655936</v>
      </c>
      <c r="D173" s="14">
        <v>72572731.410000011</v>
      </c>
      <c r="E173" s="14">
        <v>39911945.410000011</v>
      </c>
      <c r="F173" s="14">
        <v>29713786</v>
      </c>
      <c r="G173" s="14">
        <v>2947000</v>
      </c>
      <c r="H173" s="13"/>
    </row>
    <row r="174" spans="1:8" x14ac:dyDescent="0.2">
      <c r="A174" s="21" t="s">
        <v>61</v>
      </c>
      <c r="B174" s="13">
        <v>8727.25</v>
      </c>
      <c r="C174" s="22">
        <v>730.84021312555512</v>
      </c>
      <c r="D174" s="14">
        <v>76538703</v>
      </c>
      <c r="E174" s="14">
        <v>51536468</v>
      </c>
      <c r="F174" s="14">
        <v>22061000</v>
      </c>
      <c r="G174" s="14">
        <v>2941235</v>
      </c>
      <c r="H174" s="13"/>
    </row>
    <row r="175" spans="1:8" x14ac:dyDescent="0.2">
      <c r="A175" s="21" t="s">
        <v>62</v>
      </c>
      <c r="B175" s="13">
        <v>8427.4166666666661</v>
      </c>
      <c r="C175" s="22">
        <v>717.19465237468978</v>
      </c>
      <c r="D175" s="14">
        <v>72529178</v>
      </c>
      <c r="E175" s="14">
        <v>62039944</v>
      </c>
      <c r="F175" s="14">
        <v>7547999</v>
      </c>
      <c r="G175" s="14">
        <v>2941235</v>
      </c>
      <c r="H175" s="13"/>
    </row>
    <row r="176" spans="1:8" x14ac:dyDescent="0.2">
      <c r="A176" s="21" t="s">
        <v>63</v>
      </c>
      <c r="B176" s="13">
        <v>8465.0833333333339</v>
      </c>
      <c r="C176" s="22">
        <v>797.55347948927454</v>
      </c>
      <c r="D176" s="14">
        <v>81016280</v>
      </c>
      <c r="E176" s="14">
        <v>41608046</v>
      </c>
      <c r="F176" s="14">
        <v>36466999</v>
      </c>
      <c r="G176" s="14">
        <v>2941235</v>
      </c>
      <c r="H176" s="13"/>
    </row>
    <row r="177" spans="1:8" x14ac:dyDescent="0.2">
      <c r="A177" s="21" t="s">
        <v>64</v>
      </c>
      <c r="B177" s="13">
        <v>8982.8333333333339</v>
      </c>
      <c r="C177" s="22">
        <v>848.82574169248744</v>
      </c>
      <c r="D177" s="14">
        <v>91498322</v>
      </c>
      <c r="E177" s="14">
        <v>45561725</v>
      </c>
      <c r="F177" s="14">
        <v>42995362</v>
      </c>
      <c r="G177" s="14">
        <v>2941235</v>
      </c>
      <c r="H177" s="13"/>
    </row>
    <row r="178" spans="1:8" x14ac:dyDescent="0.2">
      <c r="A178" s="21" t="s">
        <v>65</v>
      </c>
      <c r="B178" s="13">
        <v>9081.5833333333339</v>
      </c>
      <c r="C178" s="22">
        <v>832.32562236761203</v>
      </c>
      <c r="D178" s="14">
        <v>90706014</v>
      </c>
      <c r="E178" s="14">
        <v>51983548</v>
      </c>
      <c r="F178" s="14">
        <v>35781231</v>
      </c>
      <c r="G178" s="14">
        <v>2941235</v>
      </c>
      <c r="H178" s="13"/>
    </row>
    <row r="179" spans="1:8" x14ac:dyDescent="0.2">
      <c r="A179" s="21" t="s">
        <v>66</v>
      </c>
      <c r="B179" s="13">
        <v>9483.0833333333339</v>
      </c>
      <c r="C179" s="22">
        <v>813.00869970210113</v>
      </c>
      <c r="D179" s="14">
        <v>92517951</v>
      </c>
      <c r="E179" s="14">
        <v>49476716</v>
      </c>
      <c r="F179" s="14">
        <v>40100000</v>
      </c>
      <c r="G179" s="14">
        <v>2941235</v>
      </c>
      <c r="H179" s="13"/>
    </row>
    <row r="180" spans="1:8" x14ac:dyDescent="0.2">
      <c r="A180" s="21" t="s">
        <v>67</v>
      </c>
      <c r="B180" s="13">
        <v>10089.833333333334</v>
      </c>
      <c r="C180" s="22">
        <v>852.25080526602687</v>
      </c>
      <c r="D180" s="14">
        <v>103188823</v>
      </c>
      <c r="E180" s="14">
        <v>62655588</v>
      </c>
      <c r="F180" s="14">
        <v>37592000</v>
      </c>
      <c r="G180" s="14">
        <v>2941235</v>
      </c>
      <c r="H180" s="13"/>
    </row>
    <row r="181" spans="1:8" x14ac:dyDescent="0.2">
      <c r="A181" s="54">
        <v>2012</v>
      </c>
      <c r="B181" s="13">
        <v>8817.4166666666661</v>
      </c>
      <c r="C181" s="22">
        <v>819.6765398028524</v>
      </c>
      <c r="D181" s="14">
        <v>86729155</v>
      </c>
      <c r="E181" s="14">
        <v>46643920</v>
      </c>
      <c r="F181" s="14">
        <v>37144000</v>
      </c>
      <c r="G181" s="14">
        <v>2941235</v>
      </c>
      <c r="H181" s="13"/>
    </row>
    <row r="182" spans="1:8" x14ac:dyDescent="0.2">
      <c r="A182" s="54">
        <v>2013</v>
      </c>
      <c r="B182" s="13">
        <v>8608.5833333333339</v>
      </c>
      <c r="C182" s="22">
        <v>849.58924716610352</v>
      </c>
      <c r="D182" s="14">
        <v>87765118</v>
      </c>
      <c r="E182" s="14">
        <v>46145983</v>
      </c>
      <c r="F182" s="14">
        <v>38677900</v>
      </c>
      <c r="G182" s="14">
        <v>2941235</v>
      </c>
      <c r="H182" s="13"/>
    </row>
    <row r="183" spans="1:8" x14ac:dyDescent="0.2">
      <c r="A183" s="54">
        <v>2014</v>
      </c>
      <c r="B183" s="13">
        <v>8080.333333333333</v>
      </c>
      <c r="C183" s="22">
        <v>899.45412152963991</v>
      </c>
      <c r="D183" s="14">
        <v>87214669.439999998</v>
      </c>
      <c r="E183" s="14">
        <v>47437434.439999998</v>
      </c>
      <c r="F183" s="14">
        <v>36836000</v>
      </c>
      <c r="G183" s="14">
        <v>2941235</v>
      </c>
      <c r="H183" s="13"/>
    </row>
    <row r="184" spans="1:8" x14ac:dyDescent="0.2">
      <c r="A184" s="54">
        <v>2015</v>
      </c>
      <c r="B184" s="13">
        <v>8120.583333333333</v>
      </c>
      <c r="C184" s="22">
        <v>1076.9103923158229</v>
      </c>
      <c r="D184" s="13">
        <v>104941687</v>
      </c>
      <c r="E184" s="13">
        <v>59682452</v>
      </c>
      <c r="F184" s="13">
        <v>42318000</v>
      </c>
      <c r="G184" s="13">
        <v>2941235</v>
      </c>
      <c r="H184" s="13"/>
    </row>
    <row r="185" spans="1:8" x14ac:dyDescent="0.2">
      <c r="A185" s="54">
        <v>2016</v>
      </c>
      <c r="B185" s="13">
        <v>7519.916666666667</v>
      </c>
      <c r="C185" s="22">
        <v>1113.0903572734626</v>
      </c>
      <c r="D185" s="14">
        <v>100444160.75</v>
      </c>
      <c r="E185" s="14">
        <v>47187242</v>
      </c>
      <c r="F185" s="14">
        <v>48439000</v>
      </c>
      <c r="G185" s="14">
        <v>4817918.75</v>
      </c>
      <c r="H185" s="13"/>
    </row>
    <row r="186" spans="1:8" x14ac:dyDescent="0.2">
      <c r="A186" s="54">
        <v>2017</v>
      </c>
      <c r="B186" s="13">
        <v>6910.75</v>
      </c>
      <c r="C186" s="22">
        <v>1196.5173220465699</v>
      </c>
      <c r="D186" s="14">
        <v>99225985</v>
      </c>
      <c r="E186" s="14">
        <v>44725750</v>
      </c>
      <c r="F186" s="14">
        <v>51559000</v>
      </c>
      <c r="G186" s="14">
        <v>2941235</v>
      </c>
      <c r="H186" s="13"/>
    </row>
    <row r="187" spans="1:8" x14ac:dyDescent="0.2">
      <c r="A187" s="54">
        <v>2018</v>
      </c>
      <c r="B187" s="13">
        <v>6969.583333333333</v>
      </c>
      <c r="C187" s="22">
        <v>1213.2962874394691</v>
      </c>
      <c r="D187" s="14">
        <v>101474035</v>
      </c>
      <c r="E187" s="14">
        <v>54490269</v>
      </c>
      <c r="F187" s="14">
        <v>44042531</v>
      </c>
      <c r="G187" s="14">
        <v>2941235</v>
      </c>
      <c r="H187" s="13"/>
    </row>
    <row r="188" spans="1:8" x14ac:dyDescent="0.2">
      <c r="A188" s="54">
        <v>2019</v>
      </c>
      <c r="B188" s="13">
        <v>7284.416666666667</v>
      </c>
      <c r="C188" s="22">
        <v>1210.1768844451053</v>
      </c>
      <c r="D188" s="14">
        <v>105785192</v>
      </c>
      <c r="E188" s="14">
        <v>49629461.420000002</v>
      </c>
      <c r="F188" s="14">
        <v>53214495.579999998</v>
      </c>
      <c r="G188" s="14">
        <v>2941235</v>
      </c>
      <c r="H188" s="13"/>
    </row>
    <row r="189" spans="1:8" x14ac:dyDescent="0.2">
      <c r="A189" s="54">
        <v>2020</v>
      </c>
      <c r="B189" s="13">
        <v>7360.75</v>
      </c>
      <c r="C189" s="22">
        <v>1256.2156369935128</v>
      </c>
      <c r="D189" s="14">
        <v>110960271</v>
      </c>
      <c r="E189" s="14">
        <v>63364036</v>
      </c>
      <c r="F189" s="14">
        <v>44655000</v>
      </c>
      <c r="G189" s="14">
        <v>2941235</v>
      </c>
      <c r="H189" s="13"/>
    </row>
    <row r="190" spans="1:8" x14ac:dyDescent="0.2">
      <c r="A190" s="54">
        <v>2021</v>
      </c>
      <c r="B190" s="13">
        <v>6186.083333333333</v>
      </c>
      <c r="C190" s="22">
        <v>1493.6965839990305</v>
      </c>
      <c r="D190" s="14">
        <v>110881578.52000001</v>
      </c>
      <c r="E190" s="14">
        <v>54324343.520000003</v>
      </c>
      <c r="F190" s="14">
        <v>53616000</v>
      </c>
      <c r="G190" s="14">
        <v>2941235</v>
      </c>
      <c r="H190" s="13"/>
    </row>
    <row r="191" spans="1:8" x14ac:dyDescent="0.2">
      <c r="A191" s="54">
        <v>2022</v>
      </c>
      <c r="B191" s="13">
        <v>6529.333333333333</v>
      </c>
      <c r="C191" s="22">
        <v>1627.8567873187667</v>
      </c>
      <c r="D191" s="14">
        <v>127545835</v>
      </c>
      <c r="E191" s="14">
        <v>71254600</v>
      </c>
      <c r="F191" s="14">
        <v>53350000</v>
      </c>
      <c r="G191" s="14">
        <v>2941235</v>
      </c>
      <c r="H191" s="13"/>
    </row>
    <row r="192" spans="1:8" x14ac:dyDescent="0.2">
      <c r="A192" s="54">
        <v>2023</v>
      </c>
      <c r="B192" s="13">
        <v>6774.666666666667</v>
      </c>
      <c r="C192" s="22">
        <v>1743.6383954930131</v>
      </c>
      <c r="D192" s="14">
        <v>141750827</v>
      </c>
      <c r="E192" s="14">
        <v>85447592</v>
      </c>
      <c r="F192" s="14">
        <v>53362000</v>
      </c>
      <c r="G192" s="14">
        <v>2941235</v>
      </c>
      <c r="H192" s="13"/>
    </row>
    <row r="193" spans="1:8" x14ac:dyDescent="0.2">
      <c r="A193" s="54">
        <v>2024</v>
      </c>
      <c r="B193" s="13">
        <v>7225</v>
      </c>
      <c r="C193" s="22">
        <f>D193/B193/12</f>
        <v>2199.6496424452134</v>
      </c>
      <c r="D193" s="14">
        <v>190709624</v>
      </c>
      <c r="E193" s="71">
        <v>129815389</v>
      </c>
      <c r="F193" s="14">
        <v>57953000</v>
      </c>
      <c r="G193" s="14">
        <v>2941235</v>
      </c>
      <c r="H193" s="13"/>
    </row>
    <row r="194" spans="1:8" x14ac:dyDescent="0.2">
      <c r="A194" s="54" t="s">
        <v>6</v>
      </c>
      <c r="B194" s="13"/>
      <c r="C194" s="22"/>
      <c r="D194" s="14"/>
      <c r="E194" s="14"/>
      <c r="F194" s="14"/>
      <c r="G194" s="14"/>
      <c r="H194" s="13"/>
    </row>
    <row r="195" spans="1:8" x14ac:dyDescent="0.2">
      <c r="A195" s="54">
        <v>2025</v>
      </c>
      <c r="B195" s="13">
        <v>7167.1064212358979</v>
      </c>
      <c r="C195" s="22">
        <v>2637.1679944173898</v>
      </c>
      <c r="D195" s="14">
        <v>226810364</v>
      </c>
      <c r="E195" s="14">
        <v>116523129</v>
      </c>
      <c r="F195" s="14">
        <v>107346000</v>
      </c>
      <c r="G195" s="14">
        <v>2941235</v>
      </c>
      <c r="H195" s="13"/>
    </row>
    <row r="196" spans="1:8" x14ac:dyDescent="0.2">
      <c r="A196" s="54">
        <v>2026</v>
      </c>
      <c r="B196" s="13">
        <v>7201.3984207666654</v>
      </c>
      <c r="C196" s="22">
        <v>2930.3609892137301</v>
      </c>
      <c r="D196" s="14">
        <v>253232364</v>
      </c>
      <c r="E196" s="14">
        <v>112523129</v>
      </c>
      <c r="F196" s="14">
        <v>137768000</v>
      </c>
      <c r="G196" s="14">
        <v>2941235</v>
      </c>
      <c r="H196" s="13"/>
    </row>
    <row r="197" spans="1:8" x14ac:dyDescent="0.2">
      <c r="A197" s="54">
        <v>2027</v>
      </c>
      <c r="B197" s="13">
        <v>7044.1876072183477</v>
      </c>
      <c r="C197" s="22">
        <v>2995.0297336933741</v>
      </c>
      <c r="D197" s="14">
        <v>253170616</v>
      </c>
      <c r="E197" s="14">
        <v>115017381</v>
      </c>
      <c r="F197" s="14">
        <v>135212000</v>
      </c>
      <c r="G197" s="14">
        <v>2941235</v>
      </c>
      <c r="H197" s="13"/>
    </row>
    <row r="198" spans="1:8" x14ac:dyDescent="0.2">
      <c r="A198" s="54">
        <v>2028</v>
      </c>
      <c r="B198" s="13">
        <v>6959.7725799891368</v>
      </c>
      <c r="C198" s="22">
        <v>3031.3564259259551</v>
      </c>
      <c r="D198" s="14">
        <v>253170616</v>
      </c>
      <c r="E198" s="14">
        <v>115017381</v>
      </c>
      <c r="F198" s="14">
        <v>135212000</v>
      </c>
      <c r="G198" s="14">
        <v>2941235</v>
      </c>
      <c r="H198" s="13"/>
    </row>
    <row r="199" spans="1:8" x14ac:dyDescent="0.2">
      <c r="A199" s="54">
        <v>2029</v>
      </c>
      <c r="B199" s="13">
        <v>6875.1665422750557</v>
      </c>
      <c r="C199" s="22">
        <v>3068.660403148861</v>
      </c>
      <c r="D199" s="13">
        <v>253170616</v>
      </c>
      <c r="E199" s="13">
        <v>115017381</v>
      </c>
      <c r="F199" s="13">
        <v>135212000</v>
      </c>
      <c r="G199" s="14">
        <v>2941235</v>
      </c>
      <c r="H199" s="13"/>
    </row>
    <row r="200" spans="1:8" x14ac:dyDescent="0.2">
      <c r="A200" s="50" t="s">
        <v>2</v>
      </c>
      <c r="B200" s="50"/>
      <c r="C200" s="50"/>
      <c r="D200" s="50"/>
      <c r="E200" s="50"/>
      <c r="F200" s="50"/>
      <c r="G200" s="50"/>
      <c r="H200" s="13"/>
    </row>
    <row r="201" spans="1:8" x14ac:dyDescent="0.2">
      <c r="A201" s="50" t="s">
        <v>34</v>
      </c>
      <c r="B201" s="50"/>
      <c r="C201" s="50"/>
      <c r="D201" s="50"/>
      <c r="E201" s="50"/>
      <c r="F201" s="50"/>
      <c r="G201" s="50"/>
      <c r="H201" s="13"/>
    </row>
    <row r="202" spans="1:8" ht="15.75" x14ac:dyDescent="0.25">
      <c r="A202" s="51" t="s">
        <v>42</v>
      </c>
      <c r="B202" s="50"/>
      <c r="C202" s="50"/>
      <c r="D202" s="50"/>
      <c r="E202" s="50"/>
      <c r="F202" s="50"/>
      <c r="G202" s="50"/>
      <c r="H202" s="13"/>
    </row>
    <row r="203" spans="1:8" x14ac:dyDescent="0.2">
      <c r="A203" s="13"/>
      <c r="B203" s="13"/>
      <c r="C203" s="13"/>
      <c r="D203" s="13"/>
      <c r="E203" s="13"/>
      <c r="F203" s="13"/>
      <c r="G203" s="13"/>
      <c r="H203" s="13"/>
    </row>
    <row r="204" spans="1:8" x14ac:dyDescent="0.2">
      <c r="A204" s="13"/>
      <c r="B204" s="13"/>
      <c r="C204" s="21" t="s">
        <v>11</v>
      </c>
      <c r="D204" s="21"/>
      <c r="E204" s="13"/>
      <c r="F204" s="13"/>
      <c r="G204" s="13"/>
      <c r="H204" s="13"/>
    </row>
    <row r="205" spans="1:8" x14ac:dyDescent="0.2">
      <c r="A205" s="13"/>
      <c r="B205" s="21" t="s">
        <v>11</v>
      </c>
      <c r="C205" s="21" t="s">
        <v>12</v>
      </c>
      <c r="D205" s="21" t="s">
        <v>7</v>
      </c>
      <c r="E205" s="21"/>
      <c r="F205" s="21"/>
      <c r="G205" s="21"/>
      <c r="H205" s="13"/>
    </row>
    <row r="206" spans="1:8" x14ac:dyDescent="0.2">
      <c r="A206" s="20" t="s">
        <v>0</v>
      </c>
      <c r="B206" s="21" t="s">
        <v>12</v>
      </c>
      <c r="C206" s="21" t="s">
        <v>18</v>
      </c>
      <c r="D206" s="21" t="s">
        <v>15</v>
      </c>
      <c r="E206" s="21" t="s">
        <v>20</v>
      </c>
      <c r="F206" s="21" t="s">
        <v>9</v>
      </c>
      <c r="G206" s="21" t="s">
        <v>22</v>
      </c>
      <c r="H206" s="13"/>
    </row>
    <row r="207" spans="1:8" x14ac:dyDescent="0.2">
      <c r="A207" s="20" t="s">
        <v>1</v>
      </c>
      <c r="B207" s="21" t="s">
        <v>37</v>
      </c>
      <c r="C207" s="21" t="s">
        <v>38</v>
      </c>
      <c r="D207" s="21" t="s">
        <v>16</v>
      </c>
      <c r="E207" s="21" t="s">
        <v>10</v>
      </c>
      <c r="F207" s="21" t="s">
        <v>10</v>
      </c>
      <c r="G207" s="21" t="s">
        <v>10</v>
      </c>
      <c r="H207" s="13"/>
    </row>
    <row r="208" spans="1:8" x14ac:dyDescent="0.2">
      <c r="A208" s="20" t="s">
        <v>3</v>
      </c>
      <c r="B208" s="21" t="s">
        <v>19</v>
      </c>
      <c r="C208" s="21" t="s">
        <v>19</v>
      </c>
      <c r="D208" s="21" t="s">
        <v>19</v>
      </c>
      <c r="E208" s="21" t="s">
        <v>19</v>
      </c>
      <c r="F208" s="21" t="s">
        <v>19</v>
      </c>
      <c r="G208" s="21" t="s">
        <v>19</v>
      </c>
      <c r="H208" s="13"/>
    </row>
    <row r="209" spans="1:8" x14ac:dyDescent="0.2">
      <c r="A209" s="13"/>
      <c r="B209" s="13"/>
      <c r="C209" s="13"/>
      <c r="D209" s="13"/>
      <c r="E209" s="13"/>
      <c r="F209" s="13"/>
      <c r="G209" s="13"/>
      <c r="H209" s="13"/>
    </row>
    <row r="210" spans="1:8" x14ac:dyDescent="0.2">
      <c r="A210" s="13"/>
      <c r="B210" s="52" t="s">
        <v>41</v>
      </c>
      <c r="C210" s="13"/>
      <c r="D210" s="13"/>
      <c r="E210" s="13"/>
      <c r="F210" s="13"/>
      <c r="G210" s="13"/>
      <c r="H210" s="13"/>
    </row>
    <row r="211" spans="1:8" x14ac:dyDescent="0.2">
      <c r="A211" s="21" t="s">
        <v>5</v>
      </c>
      <c r="B211" s="13"/>
      <c r="C211" s="13"/>
      <c r="D211" s="13"/>
      <c r="E211" s="13"/>
      <c r="F211" s="13"/>
      <c r="G211" s="13"/>
      <c r="H211" s="13"/>
    </row>
    <row r="212" spans="1:8" x14ac:dyDescent="0.2">
      <c r="A212" s="21" t="s">
        <v>56</v>
      </c>
      <c r="B212" s="13">
        <v>19754.916666666668</v>
      </c>
      <c r="C212" s="23">
        <v>670.77874242277255</v>
      </c>
      <c r="D212" s="53">
        <v>159014137.90000004</v>
      </c>
      <c r="E212" s="53">
        <v>67927208.976059943</v>
      </c>
      <c r="F212" s="53">
        <v>88144999.923940063</v>
      </c>
      <c r="G212" s="53">
        <v>2941929</v>
      </c>
      <c r="H212" s="13"/>
    </row>
    <row r="213" spans="1:8" x14ac:dyDescent="0.2">
      <c r="A213" s="21" t="s">
        <v>57</v>
      </c>
      <c r="B213" s="13">
        <v>20761.583333333332</v>
      </c>
      <c r="C213" s="24">
        <v>723.63701240694536</v>
      </c>
      <c r="D213" s="14">
        <v>180286201.63405395</v>
      </c>
      <c r="E213" s="14">
        <v>101611403.63405393</v>
      </c>
      <c r="F213" s="14">
        <v>75733153</v>
      </c>
      <c r="G213" s="14">
        <v>2941645</v>
      </c>
      <c r="H213" s="13"/>
    </row>
    <row r="214" spans="1:8" x14ac:dyDescent="0.2">
      <c r="A214" s="21" t="s">
        <v>58</v>
      </c>
      <c r="B214" s="13">
        <v>21307.416666666664</v>
      </c>
      <c r="C214" s="24">
        <v>789.63473203774902</v>
      </c>
      <c r="D214" s="14">
        <v>201900915</v>
      </c>
      <c r="E214" s="14">
        <v>84660918</v>
      </c>
      <c r="F214" s="14">
        <v>114298762</v>
      </c>
      <c r="G214" s="14">
        <v>2941235</v>
      </c>
      <c r="H214" s="13"/>
    </row>
    <row r="215" spans="1:8" x14ac:dyDescent="0.2">
      <c r="A215" s="21" t="s">
        <v>59</v>
      </c>
      <c r="B215" s="13">
        <v>22738.083333333336</v>
      </c>
      <c r="C215" s="24">
        <v>826.29715579039566</v>
      </c>
      <c r="D215" s="14">
        <v>225460963.03750002</v>
      </c>
      <c r="E215" s="14">
        <v>95977853.819421723</v>
      </c>
      <c r="F215" s="14">
        <v>126547993.21807829</v>
      </c>
      <c r="G215" s="14">
        <v>2935116</v>
      </c>
      <c r="H215" s="13"/>
    </row>
    <row r="216" spans="1:8" x14ac:dyDescent="0.2">
      <c r="A216" s="21" t="s">
        <v>60</v>
      </c>
      <c r="B216" s="13">
        <v>18325.083333333332</v>
      </c>
      <c r="C216" s="24">
        <v>786.3051091930007</v>
      </c>
      <c r="D216" s="14">
        <v>172909279.81665003</v>
      </c>
      <c r="E216" s="14">
        <v>72313493.816650018</v>
      </c>
      <c r="F216" s="14">
        <v>97648786</v>
      </c>
      <c r="G216" s="14">
        <v>2947000</v>
      </c>
      <c r="H216" s="13"/>
    </row>
    <row r="217" spans="1:8" x14ac:dyDescent="0.2">
      <c r="A217" s="21" t="s">
        <v>61</v>
      </c>
      <c r="B217" s="13">
        <v>16914.666666666668</v>
      </c>
      <c r="C217" s="24">
        <v>828.486146145357</v>
      </c>
      <c r="D217" s="14">
        <v>168162804</v>
      </c>
      <c r="E217" s="14">
        <v>95202988</v>
      </c>
      <c r="F217" s="14">
        <v>70018581</v>
      </c>
      <c r="G217" s="14">
        <v>2941235</v>
      </c>
      <c r="H217" s="13"/>
    </row>
    <row r="218" spans="1:8" x14ac:dyDescent="0.2">
      <c r="A218" s="21" t="s">
        <v>62</v>
      </c>
      <c r="B218" s="13">
        <v>16690.25</v>
      </c>
      <c r="C218" s="24">
        <v>853.20109544993829</v>
      </c>
      <c r="D218" s="14">
        <v>170881675</v>
      </c>
      <c r="E218" s="14">
        <v>110448941</v>
      </c>
      <c r="F218" s="14">
        <v>57491499</v>
      </c>
      <c r="G218" s="14">
        <v>2941235</v>
      </c>
      <c r="H218" s="13"/>
    </row>
    <row r="219" spans="1:8" x14ac:dyDescent="0.2">
      <c r="A219" s="21" t="s">
        <v>63</v>
      </c>
      <c r="B219" s="13">
        <v>16523.5</v>
      </c>
      <c r="C219" s="24">
        <v>921.47372429166535</v>
      </c>
      <c r="D219" s="14">
        <v>182711653</v>
      </c>
      <c r="E219" s="14">
        <v>111668420</v>
      </c>
      <c r="F219" s="14">
        <v>68101998</v>
      </c>
      <c r="G219" s="14">
        <v>2941235</v>
      </c>
      <c r="H219" s="13"/>
    </row>
    <row r="220" spans="1:8" x14ac:dyDescent="0.2">
      <c r="A220" s="21" t="s">
        <v>64</v>
      </c>
      <c r="B220" s="13">
        <v>16770.75</v>
      </c>
      <c r="C220" s="24">
        <v>959.35141044179102</v>
      </c>
      <c r="D220" s="14">
        <v>193068512</v>
      </c>
      <c r="E220" s="14">
        <v>101298885.99999999</v>
      </c>
      <c r="F220" s="14">
        <v>88828391</v>
      </c>
      <c r="G220" s="14">
        <v>2941235</v>
      </c>
      <c r="H220" s="13"/>
    </row>
    <row r="221" spans="1:8" x14ac:dyDescent="0.2">
      <c r="A221" s="21" t="s">
        <v>65</v>
      </c>
      <c r="B221" s="13">
        <v>17693.25</v>
      </c>
      <c r="C221" s="24">
        <v>926.54585317376211</v>
      </c>
      <c r="D221" s="14">
        <v>196723289</v>
      </c>
      <c r="E221" s="14">
        <v>91827023</v>
      </c>
      <c r="F221" s="14">
        <v>101955031</v>
      </c>
      <c r="G221" s="14">
        <v>2941235</v>
      </c>
      <c r="H221" s="13"/>
    </row>
    <row r="222" spans="1:8" x14ac:dyDescent="0.2">
      <c r="A222" s="21" t="s">
        <v>66</v>
      </c>
      <c r="B222" s="13">
        <v>19012.833333333336</v>
      </c>
      <c r="C222" s="24">
        <v>902.69402684151919</v>
      </c>
      <c r="D222" s="14">
        <v>205953253</v>
      </c>
      <c r="E222" s="14">
        <v>109573018.00000001</v>
      </c>
      <c r="F222" s="14">
        <v>93439000</v>
      </c>
      <c r="G222" s="14">
        <v>2941235</v>
      </c>
      <c r="H222" s="13"/>
    </row>
    <row r="223" spans="1:8" x14ac:dyDescent="0.2">
      <c r="A223" s="21" t="s">
        <v>67</v>
      </c>
      <c r="B223" s="13">
        <v>19887.75</v>
      </c>
      <c r="C223" s="24">
        <v>929.42743636157945</v>
      </c>
      <c r="D223" s="14">
        <v>221810645.97</v>
      </c>
      <c r="E223" s="14">
        <v>137878775.08000001</v>
      </c>
      <c r="F223" s="14">
        <v>80990635.889999986</v>
      </c>
      <c r="G223" s="14">
        <v>2941235</v>
      </c>
      <c r="H223" s="13"/>
    </row>
    <row r="224" spans="1:8" x14ac:dyDescent="0.2">
      <c r="A224" s="54">
        <v>2012</v>
      </c>
      <c r="B224" s="13">
        <v>18160.083333333332</v>
      </c>
      <c r="C224" s="24">
        <v>933.62903529260609</v>
      </c>
      <c r="D224" s="14">
        <v>203457373</v>
      </c>
      <c r="E224" s="14">
        <v>106529138.00000001</v>
      </c>
      <c r="F224" s="14">
        <v>93987000</v>
      </c>
      <c r="G224" s="14">
        <v>2941235</v>
      </c>
      <c r="H224" s="13"/>
    </row>
    <row r="225" spans="1:8" x14ac:dyDescent="0.2">
      <c r="A225" s="54">
        <v>2013</v>
      </c>
      <c r="B225" s="13">
        <v>16997.416666666668</v>
      </c>
      <c r="C225" s="24">
        <v>1008.9819433345264</v>
      </c>
      <c r="D225" s="14">
        <v>205801038</v>
      </c>
      <c r="E225" s="14">
        <v>120432902.99999999</v>
      </c>
      <c r="F225" s="14">
        <v>82426900</v>
      </c>
      <c r="G225" s="14">
        <v>2941235</v>
      </c>
      <c r="H225" s="13"/>
    </row>
    <row r="226" spans="1:8" x14ac:dyDescent="0.2">
      <c r="A226" s="54">
        <v>2014</v>
      </c>
      <c r="B226" s="13">
        <v>16097.166666666666</v>
      </c>
      <c r="C226" s="24">
        <v>1119.228877338662</v>
      </c>
      <c r="D226" s="14">
        <v>216196965.31999996</v>
      </c>
      <c r="E226" s="14">
        <v>115204262.43999997</v>
      </c>
      <c r="F226" s="14">
        <v>98051467.879999995</v>
      </c>
      <c r="G226" s="14">
        <v>2941235</v>
      </c>
      <c r="H226" s="13"/>
    </row>
    <row r="227" spans="1:8" x14ac:dyDescent="0.2">
      <c r="A227" s="54">
        <v>2015</v>
      </c>
      <c r="B227" s="13">
        <v>15708.083333333332</v>
      </c>
      <c r="C227" s="22">
        <v>1310.0247059634903</v>
      </c>
      <c r="D227" s="13">
        <v>246935727</v>
      </c>
      <c r="E227" s="13">
        <v>111535466</v>
      </c>
      <c r="F227" s="13">
        <v>132459026</v>
      </c>
      <c r="G227" s="13">
        <v>2941235</v>
      </c>
      <c r="H227" s="13"/>
    </row>
    <row r="228" spans="1:8" x14ac:dyDescent="0.2">
      <c r="A228" s="54">
        <v>2016</v>
      </c>
      <c r="B228" s="13">
        <v>15111.916666666668</v>
      </c>
      <c r="C228" s="22">
        <v>1384.3726129489421</v>
      </c>
      <c r="D228" s="14">
        <v>251046282.75</v>
      </c>
      <c r="E228" s="14">
        <v>119568364</v>
      </c>
      <c r="F228" s="14">
        <v>126660000</v>
      </c>
      <c r="G228" s="14">
        <v>4817918.75</v>
      </c>
      <c r="H228" s="13"/>
    </row>
    <row r="229" spans="1:8" x14ac:dyDescent="0.2">
      <c r="A229" s="54">
        <v>2017</v>
      </c>
      <c r="B229" s="13">
        <v>14554.416666666668</v>
      </c>
      <c r="C229" s="22">
        <v>1490.6590954635767</v>
      </c>
      <c r="D229" s="14">
        <v>260348083.00000006</v>
      </c>
      <c r="E229" s="14">
        <v>111599848.00000006</v>
      </c>
      <c r="F229" s="14">
        <v>145807000</v>
      </c>
      <c r="G229" s="14">
        <v>2941235</v>
      </c>
      <c r="H229" s="13"/>
    </row>
    <row r="230" spans="1:8" x14ac:dyDescent="0.2">
      <c r="A230" s="54">
        <v>2018</v>
      </c>
      <c r="B230" s="13">
        <v>14799.416666666666</v>
      </c>
      <c r="C230" s="22">
        <v>1501.4625586030982</v>
      </c>
      <c r="D230" s="14">
        <v>266649240.17000002</v>
      </c>
      <c r="E230" s="14">
        <v>126367473.92000002</v>
      </c>
      <c r="F230" s="14">
        <v>137340531.25</v>
      </c>
      <c r="G230" s="14">
        <v>2941235</v>
      </c>
      <c r="H230" s="13"/>
    </row>
    <row r="231" spans="1:8" x14ac:dyDescent="0.2">
      <c r="A231" s="54">
        <v>2019</v>
      </c>
      <c r="B231" s="13">
        <v>15349.833333333334</v>
      </c>
      <c r="C231" s="22">
        <v>1429.2239636695297</v>
      </c>
      <c r="D231" s="14">
        <v>263260195.66000003</v>
      </c>
      <c r="E231" s="14">
        <v>110710937.38000003</v>
      </c>
      <c r="F231" s="14">
        <v>149608023.28</v>
      </c>
      <c r="G231" s="14">
        <v>2941235</v>
      </c>
      <c r="H231" s="13"/>
    </row>
    <row r="232" spans="1:8" x14ac:dyDescent="0.2">
      <c r="A232" s="54">
        <v>2020</v>
      </c>
      <c r="B232" s="13">
        <v>14668.25</v>
      </c>
      <c r="C232" s="22">
        <v>1465.0129701907181</v>
      </c>
      <c r="D232" s="14">
        <v>257870118.00000003</v>
      </c>
      <c r="E232" s="14">
        <v>136828853.00000003</v>
      </c>
      <c r="F232" s="14">
        <v>118100030</v>
      </c>
      <c r="G232" s="14">
        <v>2941235</v>
      </c>
      <c r="H232" s="13"/>
    </row>
    <row r="233" spans="1:8" x14ac:dyDescent="0.2">
      <c r="A233" s="54">
        <v>2021</v>
      </c>
      <c r="B233" s="13">
        <v>11358.666666666666</v>
      </c>
      <c r="C233" s="22">
        <v>1650.1829258128892</v>
      </c>
      <c r="D233" s="14">
        <v>224926533.52000001</v>
      </c>
      <c r="E233" s="14">
        <v>129213008.52000001</v>
      </c>
      <c r="F233" s="14">
        <v>92772290</v>
      </c>
      <c r="G233" s="14">
        <v>2941235</v>
      </c>
      <c r="H233" s="13"/>
    </row>
    <row r="234" spans="1:8" x14ac:dyDescent="0.2">
      <c r="A234" s="54">
        <v>2022</v>
      </c>
      <c r="B234" s="13">
        <v>11105.083333333332</v>
      </c>
      <c r="C234" s="22">
        <v>1707.2262069922936</v>
      </c>
      <c r="D234" s="14">
        <v>227506671.56999999</v>
      </c>
      <c r="E234" s="14">
        <v>171215436.56999999</v>
      </c>
      <c r="F234" s="14">
        <v>53350000</v>
      </c>
      <c r="G234" s="14">
        <v>2941235</v>
      </c>
      <c r="H234" s="13"/>
    </row>
    <row r="235" spans="1:8" x14ac:dyDescent="0.2">
      <c r="A235" s="54">
        <v>2023</v>
      </c>
      <c r="B235" s="13">
        <v>11539.25</v>
      </c>
      <c r="C235" s="22">
        <v>1793.6030071278465</v>
      </c>
      <c r="D235" s="14">
        <v>248362002.00000003</v>
      </c>
      <c r="E235" s="14">
        <v>192058767.00000003</v>
      </c>
      <c r="F235" s="14">
        <v>53362000</v>
      </c>
      <c r="G235" s="14">
        <v>2941235</v>
      </c>
      <c r="H235" s="13"/>
    </row>
    <row r="236" spans="1:8" x14ac:dyDescent="0.2">
      <c r="A236" s="54">
        <v>2024</v>
      </c>
      <c r="B236" s="13">
        <f>B159+B193</f>
        <v>12084.916666666668</v>
      </c>
      <c r="C236" s="22">
        <f>D236/B236/12</f>
        <v>2217.4779866776075</v>
      </c>
      <c r="D236" s="13">
        <f>D159+D193</f>
        <v>321576440.14999998</v>
      </c>
      <c r="E236" s="13">
        <f>E159+E193</f>
        <v>258562255.15000001</v>
      </c>
      <c r="F236" s="13">
        <f>F159+F193</f>
        <v>60072950</v>
      </c>
      <c r="G236" s="13">
        <f>G159+G193</f>
        <v>2941235</v>
      </c>
      <c r="H236" s="13"/>
    </row>
    <row r="237" spans="1:8" x14ac:dyDescent="0.2">
      <c r="A237" s="54" t="s">
        <v>6</v>
      </c>
      <c r="B237" s="13"/>
      <c r="C237" s="22"/>
      <c r="D237" s="14"/>
      <c r="E237" s="14"/>
      <c r="F237" s="14"/>
      <c r="G237" s="14"/>
      <c r="H237" s="13"/>
    </row>
    <row r="238" spans="1:8" x14ac:dyDescent="0.2">
      <c r="A238" s="54">
        <v>2025</v>
      </c>
      <c r="B238" s="13">
        <v>12760.376849501346</v>
      </c>
      <c r="C238" s="22">
        <v>2580.7335633426237</v>
      </c>
      <c r="D238" s="13">
        <v>395173593.79689997</v>
      </c>
      <c r="E238" s="13">
        <v>229176648</v>
      </c>
      <c r="F238" s="13">
        <v>163055710.79689997</v>
      </c>
      <c r="G238" s="13">
        <v>2941235</v>
      </c>
    </row>
    <row r="239" spans="1:8" x14ac:dyDescent="0.2">
      <c r="A239" s="54">
        <v>2026</v>
      </c>
      <c r="B239" s="13">
        <v>13513.412177413069</v>
      </c>
      <c r="C239" s="22">
        <v>2878.0761511077599</v>
      </c>
      <c r="D239" s="13">
        <v>466711551.69482088</v>
      </c>
      <c r="E239" s="13">
        <v>225758648</v>
      </c>
      <c r="F239" s="13">
        <v>238011668.69482091</v>
      </c>
      <c r="G239" s="13">
        <v>2941235</v>
      </c>
    </row>
    <row r="240" spans="1:8" x14ac:dyDescent="0.2">
      <c r="A240" s="54">
        <v>2027</v>
      </c>
      <c r="B240" s="13">
        <v>13910.76044681064</v>
      </c>
      <c r="C240" s="22">
        <v>3014.1950879591095</v>
      </c>
      <c r="D240" s="13">
        <v>503156949.70262998</v>
      </c>
      <c r="E240" s="13">
        <v>227670900</v>
      </c>
      <c r="F240" s="13">
        <v>272544814.70262998</v>
      </c>
      <c r="G240" s="13">
        <v>2941235</v>
      </c>
    </row>
    <row r="241" spans="1:7" x14ac:dyDescent="0.2">
      <c r="A241" s="54">
        <v>2028</v>
      </c>
      <c r="B241" s="13">
        <v>14012.033286571508</v>
      </c>
      <c r="C241" s="22">
        <v>3189.1792929034359</v>
      </c>
      <c r="D241" s="13">
        <v>536242636.90809035</v>
      </c>
      <c r="E241" s="13">
        <v>228252900</v>
      </c>
      <c r="F241" s="13">
        <v>305048501.90809035</v>
      </c>
      <c r="G241" s="13">
        <v>2941235</v>
      </c>
    </row>
    <row r="242" spans="1:7" x14ac:dyDescent="0.2">
      <c r="A242" s="54">
        <v>2029</v>
      </c>
      <c r="B242" s="13">
        <v>14074.342277806147</v>
      </c>
      <c r="C242" s="22">
        <v>3210.4705694676286</v>
      </c>
      <c r="D242" s="13">
        <v>542223140.01012743</v>
      </c>
      <c r="E242" s="13">
        <v>228806900</v>
      </c>
      <c r="F242" s="13">
        <v>310475005.01012743</v>
      </c>
      <c r="G242" s="13">
        <v>2941235</v>
      </c>
    </row>
    <row r="244" spans="1:7" x14ac:dyDescent="0.2">
      <c r="D244" s="45"/>
    </row>
  </sheetData>
  <phoneticPr fontId="4" type="noConversion"/>
  <pageMargins left="0.75" right="0.75" top="1" bottom="1" header="0.5" footer="0.5"/>
  <pageSetup scale="55" firstPageNumber="11" fitToHeight="2" orientation="portrait" useFirstPageNumber="1" r:id="rId1"/>
  <headerFooter alignWithMargins="0">
    <oddFooter xml:space="preserve">&amp;CPage &amp;P&amp;R3/6/2025
</oddFooter>
  </headerFooter>
  <rowBreaks count="3" manualBreakCount="3">
    <brk id="77" max="6" man="1"/>
    <brk id="122" max="6" man="1"/>
    <brk id="199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87"/>
  <sheetViews>
    <sheetView zoomScale="80" zoomScaleNormal="80" zoomScaleSheetLayoutView="50" workbookViewId="0"/>
  </sheetViews>
  <sheetFormatPr defaultRowHeight="15" x14ac:dyDescent="0.2"/>
  <cols>
    <col min="1" max="1" width="11.77734375" bestFit="1" customWidth="1"/>
    <col min="2" max="3" width="11.6640625" customWidth="1"/>
    <col min="4" max="7" width="14.44140625" customWidth="1"/>
  </cols>
  <sheetData>
    <row r="1" spans="1:8" ht="15.75" x14ac:dyDescent="0.25">
      <c r="A1" s="40" t="s">
        <v>2</v>
      </c>
      <c r="B1" s="49"/>
      <c r="C1" s="49"/>
      <c r="D1" s="49"/>
      <c r="E1" s="49"/>
      <c r="F1" s="49"/>
      <c r="G1" s="49"/>
      <c r="H1" s="41"/>
    </row>
    <row r="2" spans="1:8" ht="15.75" x14ac:dyDescent="0.25">
      <c r="A2" s="49" t="s">
        <v>72</v>
      </c>
      <c r="B2" s="49"/>
      <c r="C2" s="49"/>
      <c r="D2" s="49"/>
      <c r="E2" s="49"/>
      <c r="F2" s="49"/>
      <c r="G2" s="49"/>
      <c r="H2" s="41"/>
    </row>
    <row r="3" spans="1:8" ht="15.75" x14ac:dyDescent="0.25">
      <c r="A3" s="40" t="s">
        <v>4</v>
      </c>
      <c r="B3" s="49"/>
      <c r="C3" s="49"/>
      <c r="D3" s="49"/>
      <c r="E3" s="49"/>
      <c r="F3" s="49"/>
      <c r="G3" s="49"/>
      <c r="H3" s="41"/>
    </row>
    <row r="4" spans="1:8" ht="15.75" x14ac:dyDescent="0.25">
      <c r="A4" s="49" t="s">
        <v>87</v>
      </c>
      <c r="B4" s="49"/>
      <c r="C4" s="49"/>
      <c r="D4" s="49"/>
      <c r="E4" s="49"/>
      <c r="F4" s="49"/>
      <c r="G4" s="49"/>
      <c r="H4" s="41"/>
    </row>
    <row r="5" spans="1:8" ht="15.75" x14ac:dyDescent="0.25">
      <c r="B5" s="40"/>
      <c r="C5" s="40"/>
      <c r="D5" s="40"/>
      <c r="E5" s="40"/>
      <c r="F5" s="40"/>
      <c r="G5" s="40"/>
      <c r="H5" s="41"/>
    </row>
    <row r="6" spans="1:8" ht="15.75" x14ac:dyDescent="0.25">
      <c r="A6" s="40"/>
      <c r="B6" s="40"/>
      <c r="C6" s="40"/>
      <c r="D6" s="40"/>
      <c r="E6" s="40"/>
      <c r="F6" s="40"/>
      <c r="G6" s="40"/>
      <c r="H6" s="41"/>
    </row>
    <row r="7" spans="1:8" ht="15.75" x14ac:dyDescent="0.25">
      <c r="A7" s="13"/>
      <c r="B7" s="20" t="s">
        <v>11</v>
      </c>
      <c r="C7" s="20" t="s">
        <v>11</v>
      </c>
      <c r="D7" s="20" t="s">
        <v>7</v>
      </c>
      <c r="E7" s="13"/>
      <c r="F7" s="13"/>
      <c r="G7" s="20"/>
      <c r="H7" s="41"/>
    </row>
    <row r="8" spans="1:8" ht="15.75" x14ac:dyDescent="0.25">
      <c r="A8" s="20" t="s">
        <v>0</v>
      </c>
      <c r="B8" s="20" t="s">
        <v>12</v>
      </c>
      <c r="C8" s="20" t="s">
        <v>12</v>
      </c>
      <c r="D8" s="20" t="s">
        <v>15</v>
      </c>
      <c r="E8" s="20" t="s">
        <v>20</v>
      </c>
      <c r="F8" s="20" t="s">
        <v>9</v>
      </c>
      <c r="G8" s="20" t="s">
        <v>24</v>
      </c>
      <c r="H8" s="41"/>
    </row>
    <row r="9" spans="1:8" ht="15.75" x14ac:dyDescent="0.25">
      <c r="A9" s="20" t="s">
        <v>1</v>
      </c>
      <c r="B9" s="20" t="s">
        <v>14</v>
      </c>
      <c r="C9" s="20" t="s">
        <v>16</v>
      </c>
      <c r="D9" s="20" t="s">
        <v>16</v>
      </c>
      <c r="E9" s="20" t="s">
        <v>10</v>
      </c>
      <c r="F9" s="20" t="s">
        <v>10</v>
      </c>
      <c r="G9" s="20" t="s">
        <v>10</v>
      </c>
      <c r="H9" s="41"/>
    </row>
    <row r="10" spans="1:8" ht="15.75" x14ac:dyDescent="0.25">
      <c r="A10" s="20" t="s">
        <v>23</v>
      </c>
      <c r="B10" s="20" t="s">
        <v>21</v>
      </c>
      <c r="C10" s="20" t="s">
        <v>19</v>
      </c>
      <c r="D10" s="20" t="s">
        <v>13</v>
      </c>
      <c r="E10" s="20" t="s">
        <v>23</v>
      </c>
      <c r="F10" s="20" t="s">
        <v>23</v>
      </c>
      <c r="G10" s="40" t="s">
        <v>21</v>
      </c>
      <c r="H10" s="41"/>
    </row>
    <row r="11" spans="1:8" ht="15.75" x14ac:dyDescent="0.25">
      <c r="A11" s="66" t="s">
        <v>5</v>
      </c>
      <c r="B11" s="13"/>
      <c r="C11" s="23"/>
      <c r="D11" s="53"/>
      <c r="E11" s="53"/>
      <c r="F11" s="53"/>
      <c r="G11" s="53"/>
      <c r="H11" s="41"/>
    </row>
    <row r="12" spans="1:8" ht="15.75" x14ac:dyDescent="0.25">
      <c r="A12" s="66">
        <v>2015</v>
      </c>
      <c r="B12" s="13">
        <v>14445.583333333332</v>
      </c>
      <c r="C12" s="47">
        <v>702.85175976509561</v>
      </c>
      <c r="D12" s="48">
        <v>121837244</v>
      </c>
      <c r="E12" s="48">
        <v>31447538.899999999</v>
      </c>
      <c r="F12" s="48">
        <v>35692421.100000001</v>
      </c>
      <c r="G12" s="48">
        <v>54697284</v>
      </c>
      <c r="H12" s="41"/>
    </row>
    <row r="13" spans="1:8" ht="15.75" x14ac:dyDescent="0.25">
      <c r="A13" s="66">
        <v>2016</v>
      </c>
      <c r="B13" s="13">
        <v>14602.166666666666</v>
      </c>
      <c r="C13" s="39">
        <v>754.46124205312015</v>
      </c>
      <c r="D13" s="13">
        <v>132201225.60000001</v>
      </c>
      <c r="E13" s="13">
        <v>36157626</v>
      </c>
      <c r="F13" s="13">
        <v>42249609.600000001</v>
      </c>
      <c r="G13" s="13">
        <v>53793990.000000007</v>
      </c>
      <c r="H13" s="41"/>
    </row>
    <row r="14" spans="1:8" ht="15.75" x14ac:dyDescent="0.25">
      <c r="A14" s="66">
        <v>2017</v>
      </c>
      <c r="B14" s="13">
        <v>15969.083333333332</v>
      </c>
      <c r="C14" s="39">
        <v>811.51968120691538</v>
      </c>
      <c r="D14" s="13">
        <v>155510704.98999998</v>
      </c>
      <c r="E14" s="13">
        <v>42198982.310000002</v>
      </c>
      <c r="F14" s="13">
        <v>51789811.93</v>
      </c>
      <c r="G14" s="13">
        <v>61521911.749999993</v>
      </c>
      <c r="H14" s="56"/>
    </row>
    <row r="15" spans="1:8" ht="15.75" x14ac:dyDescent="0.25">
      <c r="A15" s="66">
        <v>2018</v>
      </c>
      <c r="B15" s="13">
        <v>17331.5</v>
      </c>
      <c r="C15" s="39">
        <v>902.742843281501</v>
      </c>
      <c r="D15" s="13">
        <v>187750651.06000003</v>
      </c>
      <c r="E15" s="13">
        <v>51536474.719999999</v>
      </c>
      <c r="F15" s="13">
        <v>66513220.829999998</v>
      </c>
      <c r="G15" s="13">
        <v>69700958.450000018</v>
      </c>
      <c r="H15" s="41"/>
    </row>
    <row r="16" spans="1:8" ht="15.75" x14ac:dyDescent="0.25">
      <c r="A16" s="66">
        <v>2019</v>
      </c>
      <c r="B16" s="13">
        <v>18312.583333333336</v>
      </c>
      <c r="C16" s="39">
        <v>960.92930453103702</v>
      </c>
      <c r="D16" s="13">
        <v>211165175.59999996</v>
      </c>
      <c r="E16" s="13">
        <v>62814562.409999996</v>
      </c>
      <c r="F16" s="13">
        <v>83555776.550000012</v>
      </c>
      <c r="G16" s="13">
        <v>64794836.639999956</v>
      </c>
      <c r="H16" s="56"/>
    </row>
    <row r="17" spans="1:9" ht="15.75" x14ac:dyDescent="0.25">
      <c r="A17" s="66">
        <v>2020</v>
      </c>
      <c r="B17" s="13">
        <v>18896.833333333332</v>
      </c>
      <c r="C17" s="39">
        <v>986.51982320671004</v>
      </c>
      <c r="D17" s="13">
        <v>223705208.14999998</v>
      </c>
      <c r="E17" s="13">
        <v>70243755.246100008</v>
      </c>
      <c r="F17" s="13">
        <v>91720209.553399995</v>
      </c>
      <c r="G17" s="13">
        <v>61741243.350499973</v>
      </c>
      <c r="H17" s="56"/>
    </row>
    <row r="18" spans="1:9" ht="15.75" x14ac:dyDescent="0.25">
      <c r="A18" s="66">
        <v>2021</v>
      </c>
      <c r="B18" s="13">
        <v>18894.916666666668</v>
      </c>
      <c r="C18" s="39">
        <v>1038.5942832066826</v>
      </c>
      <c r="D18" s="13">
        <v>235489829.18000001</v>
      </c>
      <c r="E18" s="13">
        <v>85405318.48714</v>
      </c>
      <c r="F18" s="13">
        <v>87805356.919719994</v>
      </c>
      <c r="G18" s="13">
        <v>62279153.773140013</v>
      </c>
      <c r="H18" s="56"/>
    </row>
    <row r="19" spans="1:9" ht="15.75" x14ac:dyDescent="0.25">
      <c r="A19" s="66">
        <v>2022</v>
      </c>
      <c r="B19" s="13">
        <v>18508.166666666668</v>
      </c>
      <c r="C19" s="39">
        <v>1090.2880345162946</v>
      </c>
      <c r="D19" s="13">
        <v>242150791.89000005</v>
      </c>
      <c r="E19" s="13">
        <v>85145177.769999996</v>
      </c>
      <c r="F19" s="13">
        <v>94218129.850000009</v>
      </c>
      <c r="G19" s="13">
        <v>62787484.270000055</v>
      </c>
      <c r="H19" s="41"/>
    </row>
    <row r="20" spans="1:9" ht="15.75" x14ac:dyDescent="0.25">
      <c r="A20" s="66">
        <v>2023</v>
      </c>
      <c r="B20" s="13">
        <v>18589.666666666664</v>
      </c>
      <c r="C20" s="39">
        <v>1111.4607967688141</v>
      </c>
      <c r="D20" s="13">
        <v>247940228.69999996</v>
      </c>
      <c r="E20" s="13">
        <v>94564133.170000002</v>
      </c>
      <c r="F20" s="13">
        <v>96971327.729999989</v>
      </c>
      <c r="G20" s="13">
        <v>56404767.799999982</v>
      </c>
      <c r="H20" s="41"/>
    </row>
    <row r="21" spans="1:9" ht="15.75" x14ac:dyDescent="0.25">
      <c r="A21" s="66">
        <v>2024</v>
      </c>
      <c r="B21" s="13">
        <v>18461.833333333336</v>
      </c>
      <c r="C21" s="39">
        <v>1127.4318491753254</v>
      </c>
      <c r="D21" s="13">
        <v>249773506.72999999</v>
      </c>
      <c r="E21" s="13">
        <v>92160122.100000009</v>
      </c>
      <c r="F21" s="13">
        <v>102160485.33818999</v>
      </c>
      <c r="G21" s="13">
        <v>55452899.291810006</v>
      </c>
      <c r="H21" s="41"/>
    </row>
    <row r="22" spans="1:9" ht="15.75" x14ac:dyDescent="0.25">
      <c r="A22" s="66" t="s">
        <v>6</v>
      </c>
      <c r="B22" s="13"/>
      <c r="C22" s="39"/>
      <c r="D22" s="13"/>
      <c r="E22" s="13"/>
      <c r="F22" s="13"/>
      <c r="G22" s="13"/>
      <c r="H22" s="41"/>
    </row>
    <row r="23" spans="1:9" ht="15.75" x14ac:dyDescent="0.25">
      <c r="A23" s="54">
        <v>2025</v>
      </c>
      <c r="B23" s="13">
        <v>18689.213321386749</v>
      </c>
      <c r="C23" s="39">
        <v>1160.4079281058637</v>
      </c>
      <c r="D23" s="13">
        <v>260245335.69838685</v>
      </c>
      <c r="E23" s="13">
        <v>93009627.100489452</v>
      </c>
      <c r="F23" s="13">
        <v>103711410.90118586</v>
      </c>
      <c r="G23" s="13">
        <v>63524297.696711555</v>
      </c>
      <c r="H23" s="76"/>
      <c r="I23" s="77"/>
    </row>
    <row r="24" spans="1:9" ht="15.75" x14ac:dyDescent="0.25">
      <c r="A24" s="54">
        <v>2026</v>
      </c>
      <c r="B24" s="13">
        <v>19093.460014498523</v>
      </c>
      <c r="C24" s="39">
        <v>1209.4145024426882</v>
      </c>
      <c r="D24" s="13">
        <v>277102889.32012916</v>
      </c>
      <c r="E24" s="13">
        <v>99762712.317242309</v>
      </c>
      <c r="F24" s="13">
        <v>110213939.2382312</v>
      </c>
      <c r="G24" s="13">
        <v>67126237.764655635</v>
      </c>
      <c r="H24" s="76"/>
      <c r="I24" s="77"/>
    </row>
    <row r="25" spans="1:9" ht="15.75" x14ac:dyDescent="0.25">
      <c r="A25" s="54">
        <v>2027</v>
      </c>
      <c r="B25" s="13">
        <v>19317.44263280258</v>
      </c>
      <c r="C25" s="39">
        <v>1268.7326461965899</v>
      </c>
      <c r="D25" s="13">
        <v>294104041.31119728</v>
      </c>
      <c r="E25" s="13">
        <v>106413198.40693994</v>
      </c>
      <c r="F25" s="13">
        <v>116159666.76969133</v>
      </c>
      <c r="G25" s="13">
        <v>71531176.134566024</v>
      </c>
      <c r="H25" s="76"/>
      <c r="I25" s="77"/>
    </row>
    <row r="26" spans="1:9" ht="15.75" x14ac:dyDescent="0.25">
      <c r="A26" s="54">
        <v>2028</v>
      </c>
      <c r="B26" s="13">
        <v>19381.2282042835</v>
      </c>
      <c r="C26" s="39">
        <v>1327.5702005226838</v>
      </c>
      <c r="D26" s="13">
        <v>308759292.16243845</v>
      </c>
      <c r="E26" s="13">
        <v>112581223.77561238</v>
      </c>
      <c r="F26" s="13">
        <v>120980094.22658624</v>
      </c>
      <c r="G26" s="13">
        <v>75197974.160239831</v>
      </c>
      <c r="H26" s="76"/>
      <c r="I26" s="77"/>
    </row>
    <row r="27" spans="1:9" ht="15.75" x14ac:dyDescent="0.25">
      <c r="A27" s="54">
        <v>2029</v>
      </c>
      <c r="B27" s="13">
        <v>19485.451742981266</v>
      </c>
      <c r="C27" s="39">
        <v>1383.5617557304504</v>
      </c>
      <c r="D27" s="13">
        <v>323511909.89664149</v>
      </c>
      <c r="E27" s="13">
        <v>118803950.25144768</v>
      </c>
      <c r="F27" s="13">
        <v>126128029.77891274</v>
      </c>
      <c r="G27" s="13">
        <v>78579929.866281077</v>
      </c>
      <c r="H27" s="76"/>
      <c r="I27" s="77"/>
    </row>
    <row r="28" spans="1:9" ht="15.75" x14ac:dyDescent="0.25">
      <c r="A28" s="54"/>
      <c r="B28" s="13"/>
      <c r="C28" s="39"/>
      <c r="D28" s="13"/>
      <c r="E28" s="13"/>
      <c r="F28" s="13"/>
      <c r="G28" s="13"/>
      <c r="H28" s="41"/>
    </row>
    <row r="29" spans="1:9" ht="15.75" x14ac:dyDescent="0.25">
      <c r="A29" s="54"/>
      <c r="B29" s="41"/>
      <c r="C29" s="41"/>
      <c r="D29" s="57"/>
      <c r="E29" s="57"/>
      <c r="F29" s="57"/>
      <c r="G29" s="57"/>
      <c r="H29" s="41"/>
    </row>
    <row r="30" spans="1:9" ht="15.75" x14ac:dyDescent="0.25">
      <c r="A30" s="40" t="s">
        <v>2</v>
      </c>
      <c r="B30" s="40"/>
      <c r="C30" s="40"/>
      <c r="D30" s="40"/>
      <c r="E30" s="40"/>
      <c r="F30" s="40"/>
      <c r="G30" s="40"/>
      <c r="H30" s="57"/>
    </row>
    <row r="31" spans="1:9" ht="15.75" x14ac:dyDescent="0.25">
      <c r="A31" s="40" t="s">
        <v>72</v>
      </c>
      <c r="B31" s="49"/>
      <c r="C31" s="49"/>
      <c r="D31" s="49"/>
      <c r="E31" s="49"/>
      <c r="F31" s="49"/>
      <c r="G31" s="49"/>
      <c r="H31" s="57"/>
    </row>
    <row r="32" spans="1:9" ht="15.75" x14ac:dyDescent="0.25">
      <c r="A32" s="40" t="s">
        <v>4</v>
      </c>
      <c r="B32" s="40"/>
      <c r="C32" s="40"/>
      <c r="D32" s="40"/>
      <c r="E32" s="40"/>
      <c r="F32" s="40"/>
      <c r="G32" s="40"/>
      <c r="H32" s="57"/>
    </row>
    <row r="33" spans="1:8" ht="15.75" x14ac:dyDescent="0.25">
      <c r="A33" s="49" t="s">
        <v>88</v>
      </c>
      <c r="B33" s="40"/>
      <c r="C33" s="40"/>
      <c r="D33" s="40"/>
      <c r="E33" s="40"/>
      <c r="F33" s="40"/>
      <c r="G33" s="40"/>
      <c r="H33" s="57"/>
    </row>
    <row r="34" spans="1:8" ht="15.75" x14ac:dyDescent="0.25">
      <c r="A34" s="40"/>
      <c r="B34" s="40"/>
      <c r="C34" s="40"/>
      <c r="D34" s="40"/>
      <c r="E34" s="40"/>
      <c r="F34" s="40"/>
      <c r="G34" s="40"/>
      <c r="H34" s="57"/>
    </row>
    <row r="35" spans="1:8" ht="15.75" x14ac:dyDescent="0.25">
      <c r="A35" s="13"/>
      <c r="B35" s="20" t="s">
        <v>11</v>
      </c>
      <c r="C35" s="20" t="s">
        <v>11</v>
      </c>
      <c r="D35" s="20" t="s">
        <v>7</v>
      </c>
      <c r="E35" s="13"/>
      <c r="F35" s="13"/>
      <c r="G35" s="13"/>
      <c r="H35" s="41"/>
    </row>
    <row r="36" spans="1:8" ht="15.75" x14ac:dyDescent="0.25">
      <c r="A36" s="20" t="s">
        <v>0</v>
      </c>
      <c r="B36" s="20" t="s">
        <v>12</v>
      </c>
      <c r="C36" s="20" t="s">
        <v>12</v>
      </c>
      <c r="D36" s="20" t="s">
        <v>15</v>
      </c>
      <c r="E36" s="20" t="s">
        <v>20</v>
      </c>
      <c r="F36" s="20" t="s">
        <v>73</v>
      </c>
      <c r="G36" s="20"/>
      <c r="H36" s="41"/>
    </row>
    <row r="37" spans="1:8" ht="15.75" x14ac:dyDescent="0.25">
      <c r="A37" s="20" t="s">
        <v>1</v>
      </c>
      <c r="B37" s="20" t="s">
        <v>14</v>
      </c>
      <c r="C37" s="20" t="s">
        <v>16</v>
      </c>
      <c r="D37" s="20" t="s">
        <v>16</v>
      </c>
      <c r="E37" s="20" t="s">
        <v>10</v>
      </c>
      <c r="F37" s="20" t="s">
        <v>10</v>
      </c>
      <c r="G37" s="20"/>
      <c r="H37" s="41"/>
    </row>
    <row r="38" spans="1:8" ht="15.75" x14ac:dyDescent="0.25">
      <c r="A38" s="20" t="s">
        <v>23</v>
      </c>
      <c r="B38" s="20" t="s">
        <v>21</v>
      </c>
      <c r="C38" s="20" t="s">
        <v>19</v>
      </c>
      <c r="D38" s="20" t="s">
        <v>13</v>
      </c>
      <c r="E38" s="20" t="s">
        <v>23</v>
      </c>
      <c r="F38" s="20" t="s">
        <v>23</v>
      </c>
      <c r="G38" s="20"/>
      <c r="H38" s="41"/>
    </row>
    <row r="39" spans="1:8" ht="15.75" x14ac:dyDescent="0.25">
      <c r="A39" s="66" t="s">
        <v>5</v>
      </c>
      <c r="B39" s="13"/>
      <c r="C39" s="23"/>
      <c r="D39" s="53"/>
      <c r="E39" s="53"/>
      <c r="F39" s="53"/>
      <c r="G39" s="53"/>
      <c r="H39" s="41"/>
    </row>
    <row r="40" spans="1:8" ht="15.75" x14ac:dyDescent="0.25">
      <c r="A40" s="66">
        <v>2015</v>
      </c>
      <c r="B40" s="13">
        <v>5685.333333333333</v>
      </c>
      <c r="C40" s="47">
        <v>978.49734697467181</v>
      </c>
      <c r="D40" s="48">
        <v>66757003</v>
      </c>
      <c r="E40" s="48">
        <v>14172370</v>
      </c>
      <c r="F40" s="48">
        <v>52584633</v>
      </c>
      <c r="G40" s="48"/>
      <c r="H40" s="41"/>
    </row>
    <row r="41" spans="1:8" ht="15.75" x14ac:dyDescent="0.25">
      <c r="A41" s="66">
        <v>2016</v>
      </c>
      <c r="B41" s="13">
        <v>5847.4166666666661</v>
      </c>
      <c r="C41" s="39">
        <v>999.70085080306126</v>
      </c>
      <c r="D41" s="13">
        <v>70148009</v>
      </c>
      <c r="E41" s="13">
        <v>14805283</v>
      </c>
      <c r="F41" s="13">
        <v>55342726</v>
      </c>
      <c r="G41" s="13"/>
      <c r="H41" s="41"/>
    </row>
    <row r="42" spans="1:8" ht="15.75" x14ac:dyDescent="0.25">
      <c r="A42" s="66">
        <v>2017</v>
      </c>
      <c r="B42" s="13">
        <v>6783</v>
      </c>
      <c r="C42" s="39">
        <v>1026.8751396874536</v>
      </c>
      <c r="D42" s="13">
        <v>83583528.869999975</v>
      </c>
      <c r="E42" s="13">
        <v>17072651.630000003</v>
      </c>
      <c r="F42" s="13">
        <v>66510877.239999972</v>
      </c>
      <c r="G42" s="13"/>
      <c r="H42" s="56"/>
    </row>
    <row r="43" spans="1:8" ht="15.75" x14ac:dyDescent="0.25">
      <c r="A43" s="66">
        <v>2018</v>
      </c>
      <c r="B43" s="13">
        <v>7383.5</v>
      </c>
      <c r="C43" s="39">
        <v>1120.4190499085803</v>
      </c>
      <c r="D43" s="13">
        <v>99271368.660000026</v>
      </c>
      <c r="E43" s="13">
        <v>20897436</v>
      </c>
      <c r="F43" s="13">
        <v>78373932.660000026</v>
      </c>
      <c r="G43" s="41"/>
      <c r="H43" s="41"/>
    </row>
    <row r="44" spans="1:8" ht="15.75" x14ac:dyDescent="0.25">
      <c r="A44" s="66">
        <v>2019</v>
      </c>
      <c r="B44" s="13">
        <v>7174.75</v>
      </c>
      <c r="C44" s="39">
        <v>1191.5866363520211</v>
      </c>
      <c r="D44" s="13">
        <v>102592034.62999997</v>
      </c>
      <c r="E44" s="13">
        <v>23996147.640000001</v>
      </c>
      <c r="F44" s="13">
        <v>78595886.989999965</v>
      </c>
      <c r="G44" s="13"/>
      <c r="H44" s="56"/>
    </row>
    <row r="45" spans="1:8" ht="15.75" x14ac:dyDescent="0.25">
      <c r="A45" s="66">
        <v>2020</v>
      </c>
      <c r="B45" s="13">
        <v>6664.583333333333</v>
      </c>
      <c r="C45" s="39">
        <v>1219.9019165989371</v>
      </c>
      <c r="D45" s="13">
        <v>97561655.779999986</v>
      </c>
      <c r="E45" s="13">
        <v>22773048.23</v>
      </c>
      <c r="F45" s="13">
        <v>74788607.549999982</v>
      </c>
      <c r="G45" s="13"/>
      <c r="H45" s="56"/>
    </row>
    <row r="46" spans="1:8" ht="15.75" x14ac:dyDescent="0.25">
      <c r="A46" s="66">
        <v>2021</v>
      </c>
      <c r="B46" s="13">
        <v>5965.0833333333339</v>
      </c>
      <c r="C46" s="39">
        <v>1285.0827090987832</v>
      </c>
      <c r="D46" s="13">
        <v>91987505.400000006</v>
      </c>
      <c r="E46" s="13">
        <v>23518967</v>
      </c>
      <c r="F46" s="13">
        <v>68468538.400000006</v>
      </c>
      <c r="G46" s="13"/>
      <c r="H46" s="56"/>
    </row>
    <row r="47" spans="1:8" ht="15.75" x14ac:dyDescent="0.25">
      <c r="A47" s="66">
        <v>2022</v>
      </c>
      <c r="B47" s="13">
        <v>5132.5</v>
      </c>
      <c r="C47" s="39">
        <v>1316.8875531742167</v>
      </c>
      <c r="D47" s="13">
        <v>81107104.400000006</v>
      </c>
      <c r="E47" s="13">
        <v>15582430</v>
      </c>
      <c r="F47" s="13">
        <v>65524674.400000006</v>
      </c>
      <c r="G47" s="41"/>
      <c r="H47" s="41"/>
    </row>
    <row r="48" spans="1:8" ht="15.75" x14ac:dyDescent="0.25">
      <c r="A48" s="66">
        <v>2023</v>
      </c>
      <c r="B48" s="13">
        <v>4547.333333333333</v>
      </c>
      <c r="C48" s="39">
        <v>1434.9628390265354</v>
      </c>
      <c r="D48" s="13">
        <v>78303052.199999988</v>
      </c>
      <c r="E48" s="13">
        <v>23376998.669999998</v>
      </c>
      <c r="F48" s="13">
        <v>54926053.529999986</v>
      </c>
      <c r="G48" s="41"/>
      <c r="H48" s="41"/>
    </row>
    <row r="49" spans="1:8" ht="15.75" x14ac:dyDescent="0.25">
      <c r="A49" s="66">
        <v>2024</v>
      </c>
      <c r="B49" s="13">
        <v>4127</v>
      </c>
      <c r="C49" s="39">
        <v>1396.4622669816654</v>
      </c>
      <c r="D49" s="13">
        <v>69158397.310000002</v>
      </c>
      <c r="E49" s="13">
        <v>17588564.130000003</v>
      </c>
      <c r="F49" s="13">
        <v>51569833.18</v>
      </c>
      <c r="G49" s="41"/>
      <c r="H49" s="41"/>
    </row>
    <row r="50" spans="1:8" ht="15.75" x14ac:dyDescent="0.25">
      <c r="A50" s="66" t="s">
        <v>6</v>
      </c>
      <c r="B50" s="13"/>
      <c r="C50" s="39"/>
      <c r="D50" s="13"/>
      <c r="E50" s="13"/>
      <c r="F50" s="13"/>
      <c r="G50" s="41"/>
      <c r="H50" s="41"/>
    </row>
    <row r="51" spans="1:8" ht="15.75" x14ac:dyDescent="0.25">
      <c r="A51" s="54">
        <v>2025</v>
      </c>
      <c r="B51" s="13">
        <v>4135.5401820461966</v>
      </c>
      <c r="C51" s="39">
        <v>1355.5658552077864</v>
      </c>
      <c r="D51" s="13">
        <v>67271964.763459399</v>
      </c>
      <c r="E51" s="13">
        <v>14629042.484163942</v>
      </c>
      <c r="F51" s="13">
        <v>52642922.279295459</v>
      </c>
      <c r="G51" s="57"/>
      <c r="H51" s="76"/>
    </row>
    <row r="52" spans="1:8" ht="15.75" x14ac:dyDescent="0.25">
      <c r="A52" s="54">
        <v>2026</v>
      </c>
      <c r="B52" s="13">
        <v>4301.6777848647171</v>
      </c>
      <c r="C52" s="39">
        <v>1369.2934713332697</v>
      </c>
      <c r="D52" s="13">
        <v>70683111.679135427</v>
      </c>
      <c r="E52" s="13">
        <v>15365926.144551128</v>
      </c>
      <c r="F52" s="13">
        <v>55317185.534584299</v>
      </c>
      <c r="G52" s="57"/>
      <c r="H52" s="76"/>
    </row>
    <row r="53" spans="1:8" ht="15.75" x14ac:dyDescent="0.25">
      <c r="A53" s="54">
        <v>2027</v>
      </c>
      <c r="B53" s="13">
        <v>4439.0234362304982</v>
      </c>
      <c r="C53" s="39">
        <v>1409.0088186198107</v>
      </c>
      <c r="D53" s="13">
        <v>75055478.012505442</v>
      </c>
      <c r="E53" s="13">
        <v>16314860.293205608</v>
      </c>
      <c r="F53" s="13">
        <v>58740617.719299838</v>
      </c>
      <c r="G53" s="57"/>
      <c r="H53" s="76"/>
    </row>
    <row r="54" spans="1:8" ht="15.75" x14ac:dyDescent="0.25">
      <c r="A54" s="54">
        <v>2028</v>
      </c>
      <c r="B54" s="13">
        <v>4414.5072267526657</v>
      </c>
      <c r="C54" s="39">
        <v>1448.7241486724809</v>
      </c>
      <c r="D54" s="13">
        <v>76744838.686629251</v>
      </c>
      <c r="E54" s="13">
        <v>16681777.451939747</v>
      </c>
      <c r="F54" s="13">
        <v>60063061.234689504</v>
      </c>
      <c r="G54" s="57"/>
      <c r="H54" s="76"/>
    </row>
    <row r="55" spans="1:8" ht="15.75" x14ac:dyDescent="0.25">
      <c r="A55" s="54">
        <v>2029</v>
      </c>
      <c r="B55" s="13">
        <v>4425.3293277065177</v>
      </c>
      <c r="C55" s="39">
        <v>1488.7980828523159</v>
      </c>
      <c r="D55" s="13">
        <v>79061061.828955099</v>
      </c>
      <c r="E55" s="13">
        <v>17184844.693526421</v>
      </c>
      <c r="F55" s="13">
        <v>61876217.135428682</v>
      </c>
      <c r="G55" s="57"/>
      <c r="H55" s="76"/>
    </row>
    <row r="56" spans="1:8" ht="15.75" x14ac:dyDescent="0.25">
      <c r="A56" s="54"/>
      <c r="B56" s="13"/>
      <c r="C56" s="39"/>
      <c r="D56" s="13"/>
      <c r="E56" s="13"/>
      <c r="F56" s="13"/>
      <c r="G56" s="41"/>
      <c r="H56" s="41"/>
    </row>
    <row r="57" spans="1:8" ht="15.75" x14ac:dyDescent="0.25">
      <c r="A57" s="41"/>
      <c r="B57" s="41"/>
      <c r="C57" s="41"/>
      <c r="D57" s="41"/>
      <c r="E57" s="41"/>
      <c r="F57" s="41"/>
      <c r="G57" s="41"/>
      <c r="H57" s="41"/>
    </row>
    <row r="58" spans="1:8" ht="15.75" x14ac:dyDescent="0.25">
      <c r="A58" s="40" t="s">
        <v>2</v>
      </c>
      <c r="B58" s="40"/>
      <c r="C58" s="40"/>
      <c r="D58" s="40"/>
      <c r="E58" s="40"/>
      <c r="F58" s="40"/>
      <c r="G58" s="40"/>
      <c r="H58" s="41"/>
    </row>
    <row r="59" spans="1:8" ht="15.75" x14ac:dyDescent="0.25">
      <c r="A59" s="40" t="s">
        <v>72</v>
      </c>
      <c r="B59" s="49"/>
      <c r="C59" s="49"/>
      <c r="D59" s="49"/>
      <c r="E59" s="49"/>
      <c r="F59" s="49"/>
      <c r="G59" s="49"/>
      <c r="H59" s="41"/>
    </row>
    <row r="60" spans="1:8" ht="15.75" x14ac:dyDescent="0.25">
      <c r="A60" s="40" t="s">
        <v>4</v>
      </c>
      <c r="B60" s="40"/>
      <c r="C60" s="40"/>
      <c r="D60" s="40"/>
      <c r="E60" s="40"/>
      <c r="F60" s="40"/>
      <c r="G60" s="40"/>
      <c r="H60" s="41"/>
    </row>
    <row r="61" spans="1:8" ht="15.75" x14ac:dyDescent="0.25">
      <c r="A61" s="49" t="s">
        <v>89</v>
      </c>
      <c r="B61" s="40"/>
      <c r="C61" s="40"/>
      <c r="D61" s="40"/>
      <c r="E61" s="40"/>
      <c r="F61" s="40"/>
      <c r="G61" s="40"/>
      <c r="H61" s="41"/>
    </row>
    <row r="62" spans="1:8" ht="15.75" x14ac:dyDescent="0.25">
      <c r="A62" s="49"/>
      <c r="B62" s="40"/>
      <c r="C62" s="40"/>
      <c r="D62" s="40"/>
      <c r="E62" s="40"/>
      <c r="F62" s="40"/>
      <c r="G62" s="40"/>
      <c r="H62" s="41"/>
    </row>
    <row r="63" spans="1:8" ht="15.75" x14ac:dyDescent="0.25">
      <c r="A63" s="13"/>
      <c r="B63" s="20" t="s">
        <v>11</v>
      </c>
      <c r="C63" s="20" t="s">
        <v>11</v>
      </c>
      <c r="D63" s="20" t="s">
        <v>7</v>
      </c>
      <c r="E63" s="13"/>
      <c r="F63" s="13"/>
      <c r="G63" s="13"/>
      <c r="H63" s="41"/>
    </row>
    <row r="64" spans="1:8" ht="15.75" x14ac:dyDescent="0.25">
      <c r="A64" s="20" t="s">
        <v>0</v>
      </c>
      <c r="B64" s="20" t="s">
        <v>12</v>
      </c>
      <c r="C64" s="20" t="s">
        <v>12</v>
      </c>
      <c r="D64" s="20" t="s">
        <v>15</v>
      </c>
      <c r="E64" s="20" t="s">
        <v>20</v>
      </c>
      <c r="F64" s="20" t="s">
        <v>73</v>
      </c>
      <c r="G64" s="13"/>
      <c r="H64" s="41"/>
    </row>
    <row r="65" spans="1:8" ht="15.75" x14ac:dyDescent="0.25">
      <c r="A65" s="20" t="s">
        <v>1</v>
      </c>
      <c r="B65" s="20" t="s">
        <v>14</v>
      </c>
      <c r="C65" s="20" t="s">
        <v>16</v>
      </c>
      <c r="D65" s="20" t="s">
        <v>16</v>
      </c>
      <c r="E65" s="20" t="s">
        <v>10</v>
      </c>
      <c r="F65" s="20" t="s">
        <v>10</v>
      </c>
      <c r="G65" s="13"/>
      <c r="H65" s="41"/>
    </row>
    <row r="66" spans="1:8" ht="15.75" x14ac:dyDescent="0.25">
      <c r="A66" s="20" t="s">
        <v>23</v>
      </c>
      <c r="B66" s="20" t="s">
        <v>21</v>
      </c>
      <c r="C66" s="20" t="s">
        <v>19</v>
      </c>
      <c r="D66" s="20" t="s">
        <v>13</v>
      </c>
      <c r="E66" s="20" t="s">
        <v>23</v>
      </c>
      <c r="F66" s="20" t="s">
        <v>23</v>
      </c>
      <c r="G66" s="13"/>
      <c r="H66" s="41"/>
    </row>
    <row r="67" spans="1:8" ht="15.75" x14ac:dyDescent="0.25">
      <c r="A67" s="66" t="s">
        <v>5</v>
      </c>
      <c r="B67" s="13"/>
      <c r="C67" s="23"/>
      <c r="D67" s="53"/>
      <c r="E67" s="53"/>
      <c r="F67" s="53"/>
      <c r="G67" s="13"/>
      <c r="H67" s="41"/>
    </row>
    <row r="68" spans="1:8" ht="15.75" x14ac:dyDescent="0.25">
      <c r="A68" s="66">
        <v>2015</v>
      </c>
      <c r="B68" s="13">
        <v>6698.75</v>
      </c>
      <c r="C68" s="47">
        <v>579.22427069726939</v>
      </c>
      <c r="D68" s="48">
        <v>46560943</v>
      </c>
      <c r="E68" s="48">
        <v>16932403.899999999</v>
      </c>
      <c r="F68" s="48">
        <v>29628539.100000001</v>
      </c>
      <c r="G68" s="48"/>
      <c r="H68" s="41"/>
    </row>
    <row r="69" spans="1:8" ht="15.75" x14ac:dyDescent="0.25">
      <c r="A69" s="66">
        <v>2016</v>
      </c>
      <c r="B69" s="13">
        <v>6858.25</v>
      </c>
      <c r="C69" s="39">
        <v>636.497158486736</v>
      </c>
      <c r="D69" s="13">
        <v>52383079.646299884</v>
      </c>
      <c r="E69" s="13">
        <v>20309697.684393041</v>
      </c>
      <c r="F69" s="13">
        <v>32073381.961906843</v>
      </c>
      <c r="G69" s="13"/>
      <c r="H69" s="41"/>
    </row>
    <row r="70" spans="1:8" ht="15.75" x14ac:dyDescent="0.25">
      <c r="A70" s="66">
        <v>2017</v>
      </c>
      <c r="B70" s="13">
        <v>7172.833333333333</v>
      </c>
      <c r="C70" s="39">
        <v>666.23281253270932</v>
      </c>
      <c r="D70" s="13">
        <v>57345323.105940424</v>
      </c>
      <c r="E70" s="13">
        <v>23212067.780000001</v>
      </c>
      <c r="F70" s="13">
        <v>34133255.325940423</v>
      </c>
      <c r="G70" s="13"/>
      <c r="H70" s="56"/>
    </row>
    <row r="71" spans="1:8" ht="15.75" x14ac:dyDescent="0.25">
      <c r="A71" s="66">
        <v>2018</v>
      </c>
      <c r="B71" s="13">
        <v>7490.75</v>
      </c>
      <c r="C71" s="39">
        <v>704.32064924518011</v>
      </c>
      <c r="D71" s="13">
        <v>63310678.840000004</v>
      </c>
      <c r="E71" s="13">
        <v>25686185.469999995</v>
      </c>
      <c r="F71" s="13">
        <v>37624493.370000005</v>
      </c>
      <c r="G71" s="41"/>
      <c r="H71" s="41"/>
    </row>
    <row r="72" spans="1:8" ht="15.75" x14ac:dyDescent="0.25">
      <c r="A72" s="66">
        <v>2019</v>
      </c>
      <c r="B72" s="13">
        <v>8074.0833333333339</v>
      </c>
      <c r="C72" s="39">
        <v>769.34805148159228</v>
      </c>
      <c r="D72" s="13">
        <v>74541363.359999999</v>
      </c>
      <c r="E72" s="13">
        <v>32206960.999999996</v>
      </c>
      <c r="F72" s="13">
        <v>42334402.359999999</v>
      </c>
      <c r="G72" s="13"/>
      <c r="H72" s="56"/>
    </row>
    <row r="73" spans="1:8" ht="15.75" x14ac:dyDescent="0.25">
      <c r="A73" s="66">
        <v>2020</v>
      </c>
      <c r="B73" s="13">
        <v>8614.25</v>
      </c>
      <c r="C73" s="39">
        <v>813.78534695417454</v>
      </c>
      <c r="D73" s="13">
        <v>84121805.099999979</v>
      </c>
      <c r="E73" s="13">
        <v>37839121.151040003</v>
      </c>
      <c r="F73" s="13">
        <v>46282683.948959976</v>
      </c>
      <c r="G73" s="13"/>
      <c r="H73" s="56"/>
    </row>
    <row r="74" spans="1:8" ht="15.75" x14ac:dyDescent="0.25">
      <c r="A74" s="66">
        <v>2021</v>
      </c>
      <c r="B74" s="13">
        <v>8894.8333333333339</v>
      </c>
      <c r="C74" s="39">
        <v>883.66722301335983</v>
      </c>
      <c r="D74" s="13">
        <v>94320872.049999997</v>
      </c>
      <c r="E74" s="13">
        <v>49234920.632760003</v>
      </c>
      <c r="F74" s="13">
        <v>45085951.417239994</v>
      </c>
      <c r="G74" s="13"/>
      <c r="H74" s="56"/>
    </row>
    <row r="75" spans="1:8" ht="15.75" x14ac:dyDescent="0.25">
      <c r="A75" s="66">
        <v>2022</v>
      </c>
      <c r="B75" s="13">
        <v>9035.3333333333339</v>
      </c>
      <c r="C75" s="39">
        <v>964.66992040507682</v>
      </c>
      <c r="D75" s="13">
        <v>104593371.45000005</v>
      </c>
      <c r="E75" s="13">
        <v>52998786</v>
      </c>
      <c r="F75" s="13">
        <v>51594585.450000048</v>
      </c>
      <c r="G75" s="41"/>
      <c r="H75" s="41"/>
    </row>
    <row r="76" spans="1:8" ht="15.75" x14ac:dyDescent="0.25">
      <c r="A76" s="66">
        <v>2023</v>
      </c>
      <c r="B76" s="13">
        <v>9408.25</v>
      </c>
      <c r="C76" s="39">
        <v>985.19575806694468</v>
      </c>
      <c r="D76" s="13">
        <v>111227615.88999999</v>
      </c>
      <c r="E76" s="13">
        <v>52468129.409999996</v>
      </c>
      <c r="F76" s="13">
        <v>58759486.479999989</v>
      </c>
      <c r="G76" s="41"/>
      <c r="H76" s="41"/>
    </row>
    <row r="77" spans="1:8" ht="15.75" x14ac:dyDescent="0.25">
      <c r="A77" s="66">
        <v>2024</v>
      </c>
      <c r="B77" s="13">
        <v>9451.1666666666679</v>
      </c>
      <c r="C77" s="39">
        <v>1029.6505098453451</v>
      </c>
      <c r="D77" s="13">
        <v>116776782.92359999</v>
      </c>
      <c r="E77" s="13">
        <v>54896485.58810401</v>
      </c>
      <c r="F77" s="13">
        <v>61880297.335495979</v>
      </c>
      <c r="G77" s="41"/>
      <c r="H77" s="41"/>
    </row>
    <row r="78" spans="1:8" ht="15.75" x14ac:dyDescent="0.25">
      <c r="A78" s="66" t="s">
        <v>6</v>
      </c>
      <c r="B78" s="13"/>
      <c r="C78" s="39"/>
      <c r="D78" s="13"/>
      <c r="E78" s="13"/>
      <c r="F78" s="13"/>
      <c r="G78" s="41"/>
      <c r="H78" s="41"/>
    </row>
    <row r="79" spans="1:8" ht="15.75" x14ac:dyDescent="0.25">
      <c r="A79" s="54">
        <v>2025</v>
      </c>
      <c r="B79" s="13">
        <v>9482.8398060072195</v>
      </c>
      <c r="C79" s="39">
        <v>1097.5778970731321</v>
      </c>
      <c r="D79" s="13">
        <v>124897864.47070551</v>
      </c>
      <c r="E79" s="13">
        <v>57859718.355014086</v>
      </c>
      <c r="F79" s="13">
        <v>67038146.115691423</v>
      </c>
      <c r="G79" s="57"/>
      <c r="H79" s="76"/>
    </row>
    <row r="80" spans="1:8" ht="15.75" x14ac:dyDescent="0.25">
      <c r="A80" s="54">
        <v>2026</v>
      </c>
      <c r="B80" s="13">
        <v>9591.7822296338054</v>
      </c>
      <c r="C80" s="39">
        <v>1169.5216300546156</v>
      </c>
      <c r="D80" s="13">
        <v>134613561.45996267</v>
      </c>
      <c r="E80" s="13">
        <v>62639969.732823476</v>
      </c>
      <c r="F80" s="13">
        <v>71973591.72713919</v>
      </c>
      <c r="G80" s="57"/>
      <c r="H80" s="76"/>
    </row>
    <row r="81" spans="1:8" ht="15.75" x14ac:dyDescent="0.25">
      <c r="A81" s="54">
        <v>2027</v>
      </c>
      <c r="B81" s="13">
        <v>9642.4191965720802</v>
      </c>
      <c r="C81" s="39">
        <v>1239.0336382414589</v>
      </c>
      <c r="D81" s="13">
        <v>143367380.86293587</v>
      </c>
      <c r="E81" s="13">
        <v>67171694.559585139</v>
      </c>
      <c r="F81" s="13">
        <v>76195686.303350732</v>
      </c>
      <c r="G81" s="57"/>
      <c r="H81" s="76"/>
    </row>
    <row r="82" spans="1:8" ht="15.75" x14ac:dyDescent="0.25">
      <c r="A82" s="54">
        <v>2028</v>
      </c>
      <c r="B82" s="13">
        <v>9698.7209775308347</v>
      </c>
      <c r="C82" s="39">
        <v>1309.2007790865302</v>
      </c>
      <c r="D82" s="13">
        <v>152370876.71911493</v>
      </c>
      <c r="E82" s="13">
        <v>71797286.98857528</v>
      </c>
      <c r="F82" s="13">
        <v>80573589.73053965</v>
      </c>
      <c r="G82" s="57"/>
      <c r="H82" s="76"/>
    </row>
    <row r="83" spans="1:8" ht="15.75" x14ac:dyDescent="0.25">
      <c r="A83" s="54">
        <v>2029</v>
      </c>
      <c r="B83" s="13">
        <v>9756.1224152747473</v>
      </c>
      <c r="C83" s="39">
        <v>1373.0506919518596</v>
      </c>
      <c r="D83" s="13">
        <v>160747807.59672049</v>
      </c>
      <c r="E83" s="13">
        <v>76299107.108542413</v>
      </c>
      <c r="F83" s="13">
        <v>84448700.488178074</v>
      </c>
      <c r="G83" s="57"/>
      <c r="H83" s="76"/>
    </row>
    <row r="84" spans="1:8" ht="15.75" x14ac:dyDescent="0.25">
      <c r="A84" s="54"/>
      <c r="B84" s="13"/>
      <c r="C84" s="39"/>
      <c r="D84" s="13"/>
      <c r="E84" s="13"/>
      <c r="F84" s="13"/>
      <c r="G84" s="41"/>
      <c r="H84" s="41"/>
    </row>
    <row r="85" spans="1:8" ht="15.75" x14ac:dyDescent="0.25">
      <c r="A85" s="41"/>
      <c r="B85" s="41"/>
      <c r="C85" s="41"/>
      <c r="D85" s="41"/>
      <c r="E85" s="41"/>
      <c r="F85" s="41"/>
      <c r="G85" s="41"/>
      <c r="H85" s="41"/>
    </row>
    <row r="86" spans="1:8" ht="15.75" x14ac:dyDescent="0.25">
      <c r="A86" s="40" t="s">
        <v>2</v>
      </c>
      <c r="B86" s="40"/>
      <c r="C86" s="40"/>
      <c r="D86" s="40"/>
      <c r="E86" s="40"/>
      <c r="F86" s="40"/>
      <c r="G86" s="40"/>
      <c r="H86" s="41"/>
    </row>
    <row r="87" spans="1:8" ht="15.75" x14ac:dyDescent="0.25">
      <c r="A87" s="40" t="s">
        <v>72</v>
      </c>
      <c r="B87" s="49"/>
      <c r="C87" s="49"/>
      <c r="D87" s="49"/>
      <c r="E87" s="49"/>
      <c r="F87" s="49"/>
      <c r="G87" s="49"/>
      <c r="H87" s="41"/>
    </row>
    <row r="88" spans="1:8" ht="15.75" x14ac:dyDescent="0.25">
      <c r="A88" s="40" t="s">
        <v>4</v>
      </c>
      <c r="B88" s="40"/>
      <c r="C88" s="40"/>
      <c r="D88" s="40"/>
      <c r="E88" s="40"/>
      <c r="F88" s="40"/>
      <c r="G88" s="40"/>
      <c r="H88" s="41"/>
    </row>
    <row r="89" spans="1:8" ht="15.75" x14ac:dyDescent="0.25">
      <c r="A89" s="49" t="s">
        <v>93</v>
      </c>
      <c r="B89" s="40"/>
      <c r="C89" s="40"/>
      <c r="D89" s="40"/>
      <c r="E89" s="40"/>
      <c r="F89" s="40"/>
      <c r="G89" s="40"/>
      <c r="H89" s="41"/>
    </row>
    <row r="90" spans="1:8" ht="15.75" x14ac:dyDescent="0.25">
      <c r="A90" s="49"/>
      <c r="B90" s="40"/>
      <c r="C90" s="40"/>
      <c r="D90" s="40"/>
      <c r="E90" s="40"/>
      <c r="F90" s="40"/>
      <c r="G90" s="40"/>
      <c r="H90" s="41"/>
    </row>
    <row r="91" spans="1:8" ht="15.75" x14ac:dyDescent="0.25">
      <c r="A91" s="13"/>
      <c r="B91" s="20" t="s">
        <v>11</v>
      </c>
      <c r="C91" s="20" t="s">
        <v>11</v>
      </c>
      <c r="D91" s="20" t="s">
        <v>7</v>
      </c>
      <c r="E91" s="13"/>
      <c r="F91" s="13"/>
      <c r="G91" s="13"/>
      <c r="H91" s="41"/>
    </row>
    <row r="92" spans="1:8" ht="15.75" x14ac:dyDescent="0.25">
      <c r="A92" s="20" t="s">
        <v>0</v>
      </c>
      <c r="B92" s="20" t="s">
        <v>12</v>
      </c>
      <c r="C92" s="20" t="s">
        <v>12</v>
      </c>
      <c r="D92" s="20" t="s">
        <v>15</v>
      </c>
      <c r="E92" s="20" t="s">
        <v>20</v>
      </c>
      <c r="F92" s="20" t="s">
        <v>73</v>
      </c>
      <c r="G92" s="13"/>
      <c r="H92" s="41"/>
    </row>
    <row r="93" spans="1:8" ht="15.75" x14ac:dyDescent="0.25">
      <c r="A93" s="20" t="s">
        <v>1</v>
      </c>
      <c r="B93" s="20" t="s">
        <v>14</v>
      </c>
      <c r="C93" s="20" t="s">
        <v>16</v>
      </c>
      <c r="D93" s="20" t="s">
        <v>16</v>
      </c>
      <c r="E93" s="20" t="s">
        <v>10</v>
      </c>
      <c r="F93" s="20" t="s">
        <v>10</v>
      </c>
      <c r="G93" s="13"/>
      <c r="H93" s="41"/>
    </row>
    <row r="94" spans="1:8" ht="15.75" x14ac:dyDescent="0.25">
      <c r="A94" s="20" t="s">
        <v>23</v>
      </c>
      <c r="B94" s="20" t="s">
        <v>21</v>
      </c>
      <c r="C94" s="20" t="s">
        <v>19</v>
      </c>
      <c r="D94" s="20" t="s">
        <v>13</v>
      </c>
      <c r="E94" s="20" t="s">
        <v>23</v>
      </c>
      <c r="F94" s="20" t="s">
        <v>23</v>
      </c>
      <c r="G94" s="13"/>
      <c r="H94" s="41"/>
    </row>
    <row r="95" spans="1:8" ht="15.75" x14ac:dyDescent="0.25">
      <c r="A95" s="66" t="s">
        <v>5</v>
      </c>
      <c r="B95" s="13"/>
      <c r="C95" s="23"/>
      <c r="D95" s="53"/>
      <c r="E95" s="53"/>
      <c r="F95" s="53"/>
      <c r="G95" s="13"/>
      <c r="H95" s="41"/>
    </row>
    <row r="96" spans="1:8" ht="15.75" x14ac:dyDescent="0.25">
      <c r="A96" s="66">
        <v>2015</v>
      </c>
      <c r="B96" s="13">
        <v>2061.5</v>
      </c>
      <c r="C96" s="47">
        <v>344.3810332282319</v>
      </c>
      <c r="D96" s="48">
        <v>8519298</v>
      </c>
      <c r="E96" s="48">
        <v>342765</v>
      </c>
      <c r="F96" s="48">
        <v>8176533</v>
      </c>
      <c r="G96" s="48"/>
      <c r="H96" s="41"/>
    </row>
    <row r="97" spans="1:8" ht="15.75" x14ac:dyDescent="0.25">
      <c r="A97" s="66">
        <v>2016</v>
      </c>
      <c r="B97" s="13">
        <v>1896.5</v>
      </c>
      <c r="C97" s="39">
        <v>424.91154555321731</v>
      </c>
      <c r="D97" s="13">
        <v>9670136.9537001196</v>
      </c>
      <c r="E97" s="13">
        <v>1042645.31560696</v>
      </c>
      <c r="F97" s="13">
        <v>8627491.6380931605</v>
      </c>
      <c r="G97" s="13"/>
      <c r="H97" s="41"/>
    </row>
    <row r="98" spans="1:8" ht="15.75" x14ac:dyDescent="0.25">
      <c r="A98" s="66">
        <v>2017</v>
      </c>
      <c r="B98" s="13">
        <v>2013.25</v>
      </c>
      <c r="C98" s="39">
        <v>603.5785013477207</v>
      </c>
      <c r="D98" s="13">
        <v>14581853.014059585</v>
      </c>
      <c r="E98" s="13">
        <v>1914262.9000000001</v>
      </c>
      <c r="F98" s="13">
        <v>12667590.114059584</v>
      </c>
      <c r="G98" s="13"/>
      <c r="H98" s="56"/>
    </row>
    <row r="99" spans="1:8" ht="15.75" x14ac:dyDescent="0.25">
      <c r="A99" s="66">
        <v>2018</v>
      </c>
      <c r="B99" s="13">
        <v>2457.25</v>
      </c>
      <c r="C99" s="39">
        <v>853.5491423339098</v>
      </c>
      <c r="D99" s="13">
        <v>25168603.559999995</v>
      </c>
      <c r="E99" s="13">
        <v>4952853.25</v>
      </c>
      <c r="F99" s="13">
        <v>20215750.309999995</v>
      </c>
      <c r="G99" s="41"/>
      <c r="H99" s="41"/>
    </row>
    <row r="100" spans="1:8" ht="15.75" x14ac:dyDescent="0.25">
      <c r="A100" s="66">
        <v>2019</v>
      </c>
      <c r="B100" s="13">
        <v>3063.75</v>
      </c>
      <c r="C100" s="39">
        <v>925.65694573643407</v>
      </c>
      <c r="D100" s="13">
        <v>34031777.609999999</v>
      </c>
      <c r="E100" s="13">
        <v>6611453.7699999996</v>
      </c>
      <c r="F100" s="13">
        <v>27420323.84</v>
      </c>
      <c r="G100" s="13"/>
      <c r="H100" s="56"/>
    </row>
    <row r="101" spans="1:8" ht="15.75" x14ac:dyDescent="0.25">
      <c r="A101" s="66">
        <v>2020</v>
      </c>
      <c r="B101" s="13">
        <v>3618</v>
      </c>
      <c r="C101" s="39">
        <v>967.88620024875627</v>
      </c>
      <c r="D101" s="13">
        <v>42021747.270000003</v>
      </c>
      <c r="E101" s="13">
        <v>9631585.8650599997</v>
      </c>
      <c r="F101" s="13">
        <v>32390161.404940002</v>
      </c>
      <c r="G101" s="13"/>
      <c r="H101" s="56"/>
    </row>
    <row r="102" spans="1:8" ht="15.75" x14ac:dyDescent="0.25">
      <c r="A102" s="66">
        <v>2021</v>
      </c>
      <c r="B102" s="13">
        <v>4035</v>
      </c>
      <c r="C102" s="39">
        <v>1015.7259754233788</v>
      </c>
      <c r="D102" s="13">
        <v>49181451.730000004</v>
      </c>
      <c r="E102" s="13">
        <v>12651430.85438</v>
      </c>
      <c r="F102" s="13">
        <v>36530020.875620008</v>
      </c>
      <c r="G102" s="13"/>
      <c r="H102" s="56"/>
    </row>
    <row r="103" spans="1:8" ht="15.75" x14ac:dyDescent="0.25">
      <c r="A103" s="66">
        <v>2022</v>
      </c>
      <c r="B103" s="13">
        <v>4340.333333333333</v>
      </c>
      <c r="C103" s="39">
        <v>1083.8321949159047</v>
      </c>
      <c r="D103" s="13">
        <v>56450316.039999977</v>
      </c>
      <c r="E103" s="13">
        <v>16563961.769999996</v>
      </c>
      <c r="F103" s="13">
        <v>39886354.269999981</v>
      </c>
      <c r="G103" s="13"/>
      <c r="H103" s="41"/>
    </row>
    <row r="104" spans="1:8" ht="15.75" x14ac:dyDescent="0.25">
      <c r="A104" s="66">
        <v>2023</v>
      </c>
      <c r="B104" s="13">
        <v>4634.083333333333</v>
      </c>
      <c r="C104" s="39">
        <v>1050.3616430793575</v>
      </c>
      <c r="D104" s="13">
        <v>58409560.609999992</v>
      </c>
      <c r="E104" s="13">
        <v>18719005.09</v>
      </c>
      <c r="F104" s="13">
        <v>39690555.519999996</v>
      </c>
      <c r="G104" s="13"/>
      <c r="H104" s="41"/>
    </row>
    <row r="105" spans="1:8" ht="15.75" x14ac:dyDescent="0.25">
      <c r="A105" s="66">
        <v>2024</v>
      </c>
      <c r="B105" s="13">
        <v>4883.666666666667</v>
      </c>
      <c r="C105" s="39">
        <v>1089.316881038837</v>
      </c>
      <c r="D105" s="13">
        <v>63838326.496400006</v>
      </c>
      <c r="E105" s="13">
        <v>19675072.381896</v>
      </c>
      <c r="F105" s="13">
        <v>44163254.114504009</v>
      </c>
      <c r="G105" s="41"/>
      <c r="H105" s="41"/>
    </row>
    <row r="106" spans="1:8" ht="15.75" x14ac:dyDescent="0.25">
      <c r="A106" s="66" t="s">
        <v>6</v>
      </c>
      <c r="B106" s="13"/>
      <c r="C106" s="39"/>
      <c r="D106" s="13"/>
      <c r="E106" s="13"/>
      <c r="F106" s="13"/>
      <c r="G106" s="41"/>
      <c r="H106" s="41"/>
    </row>
    <row r="107" spans="1:8" ht="15.75" x14ac:dyDescent="0.25">
      <c r="A107" s="66">
        <v>2025</v>
      </c>
      <c r="B107" s="13">
        <v>5070.833333333333</v>
      </c>
      <c r="C107" s="39">
        <v>1118.7429164210675</v>
      </c>
      <c r="D107" s="13">
        <v>68075506.464221954</v>
      </c>
      <c r="E107" s="13">
        <v>20520866.261311427</v>
      </c>
      <c r="F107" s="13">
        <v>47554640.202910528</v>
      </c>
      <c r="G107" s="57"/>
      <c r="H107" s="76"/>
    </row>
    <row r="108" spans="1:8" ht="15.75" x14ac:dyDescent="0.25">
      <c r="A108" s="66">
        <v>2026</v>
      </c>
      <c r="B108" s="13">
        <v>5200</v>
      </c>
      <c r="C108" s="39">
        <v>1150.74064392678</v>
      </c>
      <c r="D108" s="13">
        <v>71806216.181031078</v>
      </c>
      <c r="E108" s="13">
        <v>21756816.439867709</v>
      </c>
      <c r="F108" s="13">
        <v>50049399.741163373</v>
      </c>
      <c r="G108" s="57"/>
      <c r="H108" s="76"/>
    </row>
    <row r="109" spans="1:8" ht="15.75" x14ac:dyDescent="0.25">
      <c r="A109" s="66">
        <v>2027</v>
      </c>
      <c r="B109" s="13">
        <v>5236</v>
      </c>
      <c r="C109" s="39">
        <v>1204.5006117226249</v>
      </c>
      <c r="D109" s="13">
        <v>75681182.435755968</v>
      </c>
      <c r="E109" s="13">
        <v>22926643.554149199</v>
      </c>
      <c r="F109" s="13">
        <v>52754538.881606773</v>
      </c>
      <c r="G109" s="57"/>
      <c r="H109" s="76"/>
    </row>
    <row r="110" spans="1:8" ht="15.75" x14ac:dyDescent="0.25">
      <c r="A110" s="66">
        <v>2028</v>
      </c>
      <c r="B110" s="13">
        <v>5268</v>
      </c>
      <c r="C110" s="39">
        <v>1259.8642235619823</v>
      </c>
      <c r="D110" s="13">
        <v>79643576.756694272</v>
      </c>
      <c r="E110" s="13">
        <v>24102159.335097354</v>
      </c>
      <c r="F110" s="13">
        <v>55541417.421596915</v>
      </c>
      <c r="G110" s="57"/>
      <c r="H110" s="76"/>
    </row>
    <row r="111" spans="1:8" ht="15.75" x14ac:dyDescent="0.25">
      <c r="A111" s="66">
        <v>2029</v>
      </c>
      <c r="B111" s="13">
        <v>5304</v>
      </c>
      <c r="C111" s="39">
        <v>1315.0930189631397</v>
      </c>
      <c r="D111" s="13">
        <v>83703040.470965922</v>
      </c>
      <c r="E111" s="13">
        <v>25319998.449378852</v>
      </c>
      <c r="F111" s="13">
        <v>58383042.021587074</v>
      </c>
      <c r="G111" s="57"/>
      <c r="H111" s="76"/>
    </row>
    <row r="112" spans="1:8" ht="15.75" x14ac:dyDescent="0.25">
      <c r="A112" s="66"/>
      <c r="B112" s="13"/>
      <c r="C112" s="39"/>
      <c r="D112" s="13"/>
      <c r="E112" s="13"/>
      <c r="F112" s="13"/>
      <c r="G112" s="41"/>
      <c r="H112" s="41"/>
    </row>
    <row r="113" spans="1:8" ht="15.75" x14ac:dyDescent="0.25">
      <c r="A113" s="54"/>
      <c r="B113" s="13"/>
      <c r="C113" s="39"/>
      <c r="D113" s="13"/>
      <c r="E113" s="13"/>
      <c r="F113" s="13"/>
      <c r="G113" s="41"/>
      <c r="H113" s="41"/>
    </row>
    <row r="114" spans="1:8" ht="15.75" x14ac:dyDescent="0.25">
      <c r="A114" s="40" t="s">
        <v>2</v>
      </c>
      <c r="B114" s="49"/>
      <c r="C114" s="49"/>
      <c r="D114" s="49"/>
      <c r="E114" s="49"/>
      <c r="F114" s="49"/>
      <c r="G114" s="49"/>
      <c r="H114" s="41"/>
    </row>
    <row r="115" spans="1:8" ht="15.75" x14ac:dyDescent="0.25">
      <c r="A115" s="40" t="s">
        <v>74</v>
      </c>
      <c r="B115" s="49"/>
      <c r="C115" s="49"/>
      <c r="D115" s="49"/>
      <c r="E115" s="49"/>
      <c r="F115" s="49"/>
      <c r="G115" s="49"/>
      <c r="H115" s="41"/>
    </row>
    <row r="116" spans="1:8" ht="15.75" x14ac:dyDescent="0.25">
      <c r="A116" s="40" t="s">
        <v>4</v>
      </c>
      <c r="B116" s="49"/>
      <c r="C116" s="49"/>
      <c r="D116" s="49"/>
      <c r="E116" s="49"/>
      <c r="F116" s="49"/>
      <c r="G116" s="49"/>
      <c r="H116" s="41"/>
    </row>
    <row r="117" spans="1:8" ht="15.75" x14ac:dyDescent="0.25">
      <c r="A117" s="49" t="s">
        <v>87</v>
      </c>
      <c r="B117" s="49"/>
      <c r="C117" s="49"/>
      <c r="D117" s="49"/>
      <c r="E117" s="49"/>
      <c r="F117" s="49"/>
      <c r="G117" s="49"/>
      <c r="H117" s="41"/>
    </row>
    <row r="118" spans="1:8" ht="15.75" x14ac:dyDescent="0.25">
      <c r="A118" s="40"/>
      <c r="B118" s="40"/>
      <c r="C118" s="40"/>
      <c r="D118" s="40"/>
      <c r="E118" s="40"/>
      <c r="F118" s="40"/>
      <c r="G118" s="40"/>
      <c r="H118" s="41"/>
    </row>
    <row r="119" spans="1:8" ht="15.75" x14ac:dyDescent="0.25">
      <c r="A119" s="13"/>
      <c r="B119" s="20" t="s">
        <v>11</v>
      </c>
      <c r="C119" s="20" t="s">
        <v>11</v>
      </c>
      <c r="D119" s="20" t="s">
        <v>7</v>
      </c>
      <c r="E119" s="13"/>
      <c r="F119" s="13"/>
      <c r="G119" s="13"/>
      <c r="H119" s="41"/>
    </row>
    <row r="120" spans="1:8" ht="15.75" x14ac:dyDescent="0.25">
      <c r="A120" s="20" t="s">
        <v>0</v>
      </c>
      <c r="B120" s="20" t="s">
        <v>12</v>
      </c>
      <c r="C120" s="20" t="s">
        <v>12</v>
      </c>
      <c r="D120" s="20" t="s">
        <v>15</v>
      </c>
      <c r="E120" s="20" t="s">
        <v>20</v>
      </c>
      <c r="F120" s="20" t="s">
        <v>75</v>
      </c>
      <c r="G120" s="13"/>
      <c r="H120" s="41"/>
    </row>
    <row r="121" spans="1:8" ht="15.75" x14ac:dyDescent="0.25">
      <c r="A121" s="20" t="s">
        <v>1</v>
      </c>
      <c r="B121" s="20" t="s">
        <v>14</v>
      </c>
      <c r="C121" s="20" t="s">
        <v>16</v>
      </c>
      <c r="D121" s="20" t="s">
        <v>16</v>
      </c>
      <c r="E121" s="20" t="s">
        <v>10</v>
      </c>
      <c r="F121" s="20" t="s">
        <v>10</v>
      </c>
      <c r="G121" s="13"/>
      <c r="H121" s="41"/>
    </row>
    <row r="122" spans="1:8" ht="15.75" x14ac:dyDescent="0.25">
      <c r="A122" s="20" t="s">
        <v>23</v>
      </c>
      <c r="B122" s="20" t="s">
        <v>21</v>
      </c>
      <c r="C122" s="20" t="s">
        <v>19</v>
      </c>
      <c r="D122" s="20" t="s">
        <v>13</v>
      </c>
      <c r="E122" s="20" t="s">
        <v>23</v>
      </c>
      <c r="F122" s="20" t="s">
        <v>23</v>
      </c>
      <c r="G122" s="13"/>
      <c r="H122" s="41"/>
    </row>
    <row r="123" spans="1:8" ht="15.75" x14ac:dyDescent="0.25">
      <c r="A123" s="66" t="s">
        <v>5</v>
      </c>
      <c r="B123" s="13"/>
      <c r="C123" s="23"/>
      <c r="D123" s="53"/>
      <c r="E123" s="53"/>
      <c r="F123" s="53"/>
      <c r="G123" s="13"/>
      <c r="H123" s="41"/>
    </row>
    <row r="124" spans="1:8" ht="15.75" x14ac:dyDescent="0.25">
      <c r="A124" s="66" t="s">
        <v>68</v>
      </c>
      <c r="B124" s="13">
        <v>1241.8333333333333</v>
      </c>
      <c r="C124" s="47">
        <v>406.30071198496853</v>
      </c>
      <c r="D124" s="48">
        <v>6054693.2100000009</v>
      </c>
      <c r="E124" s="48">
        <v>1044392.3400000001</v>
      </c>
      <c r="F124" s="48">
        <v>5010300.87</v>
      </c>
      <c r="G124" s="48"/>
      <c r="H124" s="41"/>
    </row>
    <row r="125" spans="1:8" ht="15.75" x14ac:dyDescent="0.25">
      <c r="A125" s="66">
        <v>2016</v>
      </c>
      <c r="B125" s="13">
        <v>4771.333333333333</v>
      </c>
      <c r="C125" s="39">
        <v>937.08363071119186</v>
      </c>
      <c r="D125" s="13">
        <v>53653660.359999999</v>
      </c>
      <c r="E125" s="13">
        <v>11456454.199999999</v>
      </c>
      <c r="F125" s="13">
        <v>42197206.160000004</v>
      </c>
      <c r="G125" s="13"/>
      <c r="H125" s="41"/>
    </row>
    <row r="126" spans="1:8" ht="15.75" x14ac:dyDescent="0.25">
      <c r="A126" s="66">
        <v>2017</v>
      </c>
      <c r="B126" s="13">
        <v>8354.5833333333321</v>
      </c>
      <c r="C126" s="39">
        <v>960.93348192110125</v>
      </c>
      <c r="D126" s="13">
        <v>96338386.229999989</v>
      </c>
      <c r="E126" s="13">
        <v>22950057.52</v>
      </c>
      <c r="F126" s="13">
        <v>73388328.709999993</v>
      </c>
      <c r="G126" s="13"/>
      <c r="H126" s="41"/>
    </row>
    <row r="127" spans="1:8" ht="15.75" x14ac:dyDescent="0.25">
      <c r="A127" s="66">
        <v>2018</v>
      </c>
      <c r="B127" s="13">
        <v>11222.416666666666</v>
      </c>
      <c r="C127" s="39">
        <v>1054.4785112386667</v>
      </c>
      <c r="D127" s="13">
        <v>142005566.63</v>
      </c>
      <c r="E127" s="13">
        <v>36799813.530000001</v>
      </c>
      <c r="F127" s="13">
        <v>105205753.09999999</v>
      </c>
      <c r="G127" s="41"/>
      <c r="H127" s="41"/>
    </row>
    <row r="128" spans="1:8" ht="15.75" x14ac:dyDescent="0.25">
      <c r="A128" s="66">
        <v>2019</v>
      </c>
      <c r="B128" s="13">
        <v>13263.583333333334</v>
      </c>
      <c r="C128" s="39">
        <v>1064.7915587793643</v>
      </c>
      <c r="D128" s="13">
        <v>169475418.86999997</v>
      </c>
      <c r="E128" s="13">
        <v>47837959.809999995</v>
      </c>
      <c r="F128" s="13">
        <v>121637459.05999999</v>
      </c>
      <c r="G128" s="13"/>
      <c r="H128" s="41"/>
    </row>
    <row r="129" spans="1:8" ht="15.75" x14ac:dyDescent="0.25">
      <c r="A129" s="66">
        <v>2020</v>
      </c>
      <c r="B129" s="13">
        <v>14553</v>
      </c>
      <c r="C129" s="39">
        <v>1085.6867189468383</v>
      </c>
      <c r="D129" s="13">
        <v>189599985.85000002</v>
      </c>
      <c r="E129" s="13">
        <v>57479199.305060007</v>
      </c>
      <c r="F129" s="13">
        <v>132120786.54493998</v>
      </c>
      <c r="G129" s="13"/>
      <c r="H129" s="41"/>
    </row>
    <row r="130" spans="1:8" ht="15.75" x14ac:dyDescent="0.25">
      <c r="A130" s="66">
        <v>2021</v>
      </c>
      <c r="B130" s="13">
        <v>15160.916666666668</v>
      </c>
      <c r="C130" s="39">
        <v>1114.8011385085554</v>
      </c>
      <c r="D130" s="13">
        <v>202816885.93000001</v>
      </c>
      <c r="E130" s="13">
        <v>70375887.854379997</v>
      </c>
      <c r="F130" s="13">
        <v>132440998.07562003</v>
      </c>
      <c r="G130" s="13"/>
      <c r="H130" s="41"/>
    </row>
    <row r="131" spans="1:8" ht="15.75" x14ac:dyDescent="0.25">
      <c r="A131" s="66">
        <v>2022</v>
      </c>
      <c r="B131" s="13">
        <v>15321.916666666664</v>
      </c>
      <c r="C131" s="39">
        <v>1149.7913300664084</v>
      </c>
      <c r="D131" s="13">
        <v>211404083.31999999</v>
      </c>
      <c r="E131" s="13">
        <v>75798648.469999999</v>
      </c>
      <c r="F131" s="13">
        <v>135605434.85000002</v>
      </c>
      <c r="G131" s="13"/>
      <c r="H131" s="41"/>
    </row>
    <row r="132" spans="1:8" ht="15.75" x14ac:dyDescent="0.25">
      <c r="A132" s="66">
        <v>2023</v>
      </c>
      <c r="B132" s="13">
        <v>15909.583333333332</v>
      </c>
      <c r="C132" s="39">
        <v>1130.5821916035932</v>
      </c>
      <c r="D132" s="13">
        <v>215845099.10999998</v>
      </c>
      <c r="E132" s="13">
        <v>83654466.849999994</v>
      </c>
      <c r="F132" s="13">
        <v>132190632.25999999</v>
      </c>
      <c r="G132" s="13"/>
      <c r="H132" s="41"/>
    </row>
    <row r="133" spans="1:8" ht="15.75" x14ac:dyDescent="0.25">
      <c r="A133" s="66">
        <v>2024</v>
      </c>
      <c r="B133" s="13">
        <v>16285.833333333336</v>
      </c>
      <c r="C133" s="39">
        <v>1156.8586181568846</v>
      </c>
      <c r="D133" s="13">
        <v>226084879.7464</v>
      </c>
      <c r="E133" s="13">
        <v>83690880.171895996</v>
      </c>
      <c r="F133" s="13">
        <v>142393999.57450402</v>
      </c>
      <c r="G133" s="13"/>
      <c r="H133" s="41"/>
    </row>
    <row r="134" spans="1:8" ht="15.75" x14ac:dyDescent="0.25">
      <c r="A134" s="66" t="s">
        <v>6</v>
      </c>
      <c r="B134" s="13"/>
      <c r="C134" s="39"/>
      <c r="D134" s="13"/>
      <c r="E134" s="13"/>
      <c r="F134" s="13"/>
      <c r="G134" s="13"/>
      <c r="H134" s="41"/>
    </row>
    <row r="135" spans="1:8" ht="15.75" x14ac:dyDescent="0.25">
      <c r="A135" s="66">
        <v>2025</v>
      </c>
      <c r="B135" s="13">
        <v>16983.296654720081</v>
      </c>
      <c r="C135" s="39">
        <v>1188.4649402169523</v>
      </c>
      <c r="D135" s="13">
        <v>242208631.721264</v>
      </c>
      <c r="E135" s="13">
        <v>89145301.074317977</v>
      </c>
      <c r="F135" s="13">
        <v>153063330.64694601</v>
      </c>
      <c r="G135" s="13"/>
      <c r="H135" s="41"/>
    </row>
    <row r="136" spans="1:8" ht="15.75" x14ac:dyDescent="0.25">
      <c r="A136" s="66">
        <v>2026</v>
      </c>
      <c r="B136" s="13">
        <v>17762.960014498523</v>
      </c>
      <c r="C136" s="39">
        <v>1222.0201237447056</v>
      </c>
      <c r="D136" s="13">
        <v>260480335.1398769</v>
      </c>
      <c r="E136" s="13">
        <v>96743353.57920973</v>
      </c>
      <c r="F136" s="13">
        <v>163736981.56066716</v>
      </c>
      <c r="G136" s="13"/>
      <c r="H136" s="41"/>
    </row>
    <row r="137" spans="1:8" ht="15.75" x14ac:dyDescent="0.25">
      <c r="A137" s="66">
        <v>2027</v>
      </c>
      <c r="B137" s="13">
        <v>18346.94263280258</v>
      </c>
      <c r="C137" s="39">
        <v>1268.5941977219493</v>
      </c>
      <c r="D137" s="13">
        <v>279297899.63892978</v>
      </c>
      <c r="E137" s="13">
        <v>104204598.93586068</v>
      </c>
      <c r="F137" s="13">
        <v>175093300.70306909</v>
      </c>
      <c r="G137" s="13"/>
      <c r="H137" s="41"/>
    </row>
    <row r="138" spans="1:8" ht="15.75" x14ac:dyDescent="0.25">
      <c r="A138" s="66">
        <v>2028</v>
      </c>
      <c r="B138" s="13">
        <v>18738.2282042835</v>
      </c>
      <c r="C138" s="39">
        <v>1314.4327006155856</v>
      </c>
      <c r="D138" s="13">
        <v>295561678.83968997</v>
      </c>
      <c r="E138" s="13">
        <v>111110609.22686477</v>
      </c>
      <c r="F138" s="13">
        <v>184451069.61282516</v>
      </c>
      <c r="G138" s="13"/>
      <c r="H138" s="41"/>
    </row>
    <row r="139" spans="1:8" ht="15.75" x14ac:dyDescent="0.25">
      <c r="A139" s="66">
        <v>2029</v>
      </c>
      <c r="B139" s="13">
        <v>19109.951742981266</v>
      </c>
      <c r="C139" s="39">
        <v>1360.7108004155705</v>
      </c>
      <c r="D139" s="13">
        <v>312037412.78513956</v>
      </c>
      <c r="E139" s="13">
        <v>117936426.37663636</v>
      </c>
      <c r="F139" s="13">
        <v>194100986.40850317</v>
      </c>
      <c r="G139" s="13"/>
      <c r="H139" s="41"/>
    </row>
    <row r="140" spans="1:8" ht="15.75" x14ac:dyDescent="0.25">
      <c r="A140" s="54"/>
      <c r="B140" s="13"/>
      <c r="C140" s="39"/>
      <c r="D140" s="13"/>
      <c r="E140" s="13"/>
      <c r="F140" s="13"/>
      <c r="G140" s="13"/>
      <c r="H140" s="41"/>
    </row>
    <row r="141" spans="1:8" ht="15.75" x14ac:dyDescent="0.25">
      <c r="A141" s="41"/>
      <c r="B141" s="41"/>
      <c r="C141" s="41"/>
      <c r="D141" s="41"/>
      <c r="E141" s="41"/>
      <c r="F141" s="41"/>
      <c r="G141" s="13"/>
      <c r="H141" s="41"/>
    </row>
    <row r="142" spans="1:8" ht="15.75" x14ac:dyDescent="0.25">
      <c r="A142" s="40" t="s">
        <v>2</v>
      </c>
      <c r="B142" s="40"/>
      <c r="C142" s="40"/>
      <c r="D142" s="40"/>
      <c r="E142" s="40"/>
      <c r="F142" s="40"/>
      <c r="G142" s="40"/>
      <c r="H142" s="41"/>
    </row>
    <row r="143" spans="1:8" ht="15.75" x14ac:dyDescent="0.25">
      <c r="A143" s="40" t="s">
        <v>74</v>
      </c>
      <c r="B143" s="49"/>
      <c r="C143" s="49"/>
      <c r="D143" s="49"/>
      <c r="E143" s="49"/>
      <c r="F143" s="49"/>
      <c r="G143" s="49"/>
      <c r="H143" s="41"/>
    </row>
    <row r="144" spans="1:8" ht="15.75" x14ac:dyDescent="0.25">
      <c r="A144" s="40" t="s">
        <v>4</v>
      </c>
      <c r="B144" s="40"/>
      <c r="C144" s="40"/>
      <c r="D144" s="40"/>
      <c r="E144" s="40"/>
      <c r="F144" s="40"/>
      <c r="G144" s="40"/>
      <c r="H144" s="41"/>
    </row>
    <row r="145" spans="1:8" ht="15.75" x14ac:dyDescent="0.25">
      <c r="A145" s="49" t="s">
        <v>88</v>
      </c>
      <c r="B145" s="40"/>
      <c r="C145" s="40"/>
      <c r="D145" s="40"/>
      <c r="E145" s="40"/>
      <c r="F145" s="40"/>
      <c r="G145" s="40"/>
      <c r="H145" s="41"/>
    </row>
    <row r="146" spans="1:8" ht="15.75" x14ac:dyDescent="0.25">
      <c r="A146" s="49"/>
      <c r="B146" s="40"/>
      <c r="C146" s="40"/>
      <c r="D146" s="40"/>
      <c r="E146" s="40"/>
      <c r="F146" s="40"/>
      <c r="G146" s="40"/>
      <c r="H146" s="41"/>
    </row>
    <row r="147" spans="1:8" ht="15.75" x14ac:dyDescent="0.25">
      <c r="A147" s="13"/>
      <c r="B147" s="20" t="s">
        <v>11</v>
      </c>
      <c r="C147" s="20" t="s">
        <v>11</v>
      </c>
      <c r="D147" s="20" t="s">
        <v>7</v>
      </c>
      <c r="E147" s="13"/>
      <c r="F147" s="13"/>
      <c r="G147" s="13"/>
      <c r="H147" s="41"/>
    </row>
    <row r="148" spans="1:8" ht="15.75" x14ac:dyDescent="0.25">
      <c r="A148" s="20" t="s">
        <v>0</v>
      </c>
      <c r="B148" s="20" t="s">
        <v>12</v>
      </c>
      <c r="C148" s="20" t="s">
        <v>12</v>
      </c>
      <c r="D148" s="20" t="s">
        <v>15</v>
      </c>
      <c r="E148" s="20" t="s">
        <v>20</v>
      </c>
      <c r="F148" s="20" t="s">
        <v>73</v>
      </c>
      <c r="G148" s="13"/>
      <c r="H148" s="41"/>
    </row>
    <row r="149" spans="1:8" ht="15.75" x14ac:dyDescent="0.25">
      <c r="A149" s="20" t="s">
        <v>1</v>
      </c>
      <c r="B149" s="20" t="s">
        <v>14</v>
      </c>
      <c r="C149" s="20" t="s">
        <v>16</v>
      </c>
      <c r="D149" s="20" t="s">
        <v>16</v>
      </c>
      <c r="E149" s="20" t="s">
        <v>10</v>
      </c>
      <c r="F149" s="20" t="s">
        <v>10</v>
      </c>
      <c r="G149" s="13"/>
      <c r="H149" s="41"/>
    </row>
    <row r="150" spans="1:8" ht="15.75" x14ac:dyDescent="0.25">
      <c r="A150" s="20" t="s">
        <v>23</v>
      </c>
      <c r="B150" s="20" t="s">
        <v>21</v>
      </c>
      <c r="C150" s="20" t="s">
        <v>19</v>
      </c>
      <c r="D150" s="20" t="s">
        <v>13</v>
      </c>
      <c r="E150" s="20" t="s">
        <v>23</v>
      </c>
      <c r="F150" s="20" t="s">
        <v>23</v>
      </c>
      <c r="G150" s="13"/>
      <c r="H150" s="41"/>
    </row>
    <row r="151" spans="1:8" ht="15.75" x14ac:dyDescent="0.25">
      <c r="A151" s="66" t="s">
        <v>5</v>
      </c>
      <c r="B151" s="13"/>
      <c r="C151" s="23"/>
      <c r="D151" s="53"/>
      <c r="E151" s="53"/>
      <c r="F151" s="53"/>
      <c r="G151" s="13"/>
      <c r="H151" s="41"/>
    </row>
    <row r="152" spans="1:8" ht="15.75" x14ac:dyDescent="0.25">
      <c r="A152" s="66" t="s">
        <v>68</v>
      </c>
      <c r="B152" s="13">
        <v>1149.8333333333333</v>
      </c>
      <c r="C152" s="47">
        <v>784.73356718364994</v>
      </c>
      <c r="D152" s="48">
        <v>5413876.8800000008</v>
      </c>
      <c r="E152" s="48">
        <v>719727.57000000007</v>
      </c>
      <c r="F152" s="48">
        <v>4694149.3100000005</v>
      </c>
      <c r="G152" s="48"/>
      <c r="H152" s="41"/>
    </row>
    <row r="153" spans="1:8" ht="15.75" x14ac:dyDescent="0.25">
      <c r="A153" s="66">
        <v>2016</v>
      </c>
      <c r="B153" s="13">
        <v>3990.4166666666665</v>
      </c>
      <c r="C153" s="39">
        <v>928.01629424663258</v>
      </c>
      <c r="D153" s="13">
        <v>44438060.25</v>
      </c>
      <c r="E153" s="13">
        <v>7782652.5299999993</v>
      </c>
      <c r="F153" s="13">
        <v>36655407.719999999</v>
      </c>
      <c r="G153" s="13"/>
      <c r="H153" s="41"/>
    </row>
    <row r="154" spans="1:8" ht="15.75" x14ac:dyDescent="0.25">
      <c r="A154" s="66">
        <v>2017</v>
      </c>
      <c r="B154" s="13">
        <v>6016.333333333333</v>
      </c>
      <c r="C154" s="39">
        <v>986.80566804255068</v>
      </c>
      <c r="D154" s="13">
        <v>71243422.00999999</v>
      </c>
      <c r="E154" s="13">
        <v>13899523.949999999</v>
      </c>
      <c r="F154" s="13">
        <v>57343898.059999987</v>
      </c>
      <c r="G154" s="13"/>
      <c r="H154" s="41"/>
    </row>
    <row r="155" spans="1:8" ht="15.75" x14ac:dyDescent="0.25">
      <c r="A155" s="66">
        <v>2018</v>
      </c>
      <c r="B155" s="13">
        <v>7021.583333333333</v>
      </c>
      <c r="C155" s="39">
        <v>1118.7072652179588</v>
      </c>
      <c r="D155" s="13">
        <v>94261155.459999993</v>
      </c>
      <c r="E155" s="13">
        <v>20145567.800000001</v>
      </c>
      <c r="F155" s="13">
        <v>74115587.659999996</v>
      </c>
      <c r="G155" s="41"/>
      <c r="H155" s="41"/>
    </row>
    <row r="156" spans="1:8" ht="15.75" x14ac:dyDescent="0.25">
      <c r="A156" s="66">
        <v>2019</v>
      </c>
      <c r="B156" s="13">
        <v>6982.416666666667</v>
      </c>
      <c r="C156" s="39">
        <v>1159.1545461814794</v>
      </c>
      <c r="D156" s="13">
        <v>97124400.269999981</v>
      </c>
      <c r="E156" s="13">
        <v>21921605.999999996</v>
      </c>
      <c r="F156" s="13">
        <v>75202794.269999981</v>
      </c>
      <c r="G156" s="13"/>
      <c r="H156" s="41"/>
    </row>
    <row r="157" spans="1:8" ht="15.75" x14ac:dyDescent="0.25">
      <c r="A157" s="66">
        <v>2020</v>
      </c>
      <c r="B157" s="13">
        <v>6556.583333333333</v>
      </c>
      <c r="C157" s="39">
        <v>1209.1787290128243</v>
      </c>
      <c r="D157" s="13">
        <v>95136973.219999999</v>
      </c>
      <c r="E157" s="13">
        <v>21750334.020000003</v>
      </c>
      <c r="F157" s="13">
        <v>73386639.199999988</v>
      </c>
      <c r="G157" s="13"/>
      <c r="H157" s="41"/>
    </row>
    <row r="158" spans="1:8" ht="15.75" x14ac:dyDescent="0.25">
      <c r="A158" s="66">
        <v>2021</v>
      </c>
      <c r="B158" s="13">
        <v>5913.666666666667</v>
      </c>
      <c r="C158" s="39">
        <v>1250.3613047460683</v>
      </c>
      <c r="D158" s="13">
        <v>88730639.629999995</v>
      </c>
      <c r="E158" s="13">
        <v>21223918.129999999</v>
      </c>
      <c r="F158" s="13">
        <v>67506721.5</v>
      </c>
      <c r="G158" s="13"/>
      <c r="H158" s="41"/>
    </row>
    <row r="159" spans="1:8" ht="15.75" x14ac:dyDescent="0.25">
      <c r="A159" s="66">
        <v>2022</v>
      </c>
      <c r="B159" s="13">
        <v>5115.333333333333</v>
      </c>
      <c r="C159" s="39">
        <v>1280.3509531799821</v>
      </c>
      <c r="D159" s="13">
        <v>78593062.910000011</v>
      </c>
      <c r="E159" s="13">
        <v>17667384.159999996</v>
      </c>
      <c r="F159" s="13">
        <v>60925678.750000015</v>
      </c>
      <c r="G159" s="13"/>
      <c r="H159" s="41"/>
    </row>
    <row r="160" spans="1:8" ht="15.75" x14ac:dyDescent="0.25">
      <c r="A160" s="66">
        <v>2023</v>
      </c>
      <c r="B160" s="13">
        <v>4535.25</v>
      </c>
      <c r="C160" s="39">
        <v>1292.5738397368757</v>
      </c>
      <c r="D160" s="13">
        <v>70345746.079999983</v>
      </c>
      <c r="E160" s="13">
        <v>15787673.470000001</v>
      </c>
      <c r="F160" s="13">
        <v>54558072.609999985</v>
      </c>
      <c r="G160" s="13"/>
      <c r="H160" s="41"/>
    </row>
    <row r="161" spans="1:8" ht="15.75" x14ac:dyDescent="0.25">
      <c r="A161" s="66">
        <v>2024</v>
      </c>
      <c r="B161" s="13">
        <v>4119.25</v>
      </c>
      <c r="C161" s="39">
        <v>1333.7415714834822</v>
      </c>
      <c r="D161" s="13">
        <v>65928179.620000005</v>
      </c>
      <c r="E161" s="13">
        <v>14319133.099999998</v>
      </c>
      <c r="F161" s="13">
        <v>51609046.520000011</v>
      </c>
      <c r="G161" s="13"/>
      <c r="H161" s="41"/>
    </row>
    <row r="162" spans="1:8" ht="15.75" x14ac:dyDescent="0.25">
      <c r="A162" s="66" t="s">
        <v>6</v>
      </c>
      <c r="B162" s="13"/>
      <c r="C162" s="39"/>
      <c r="D162" s="13"/>
      <c r="E162" s="13"/>
      <c r="F162" s="13"/>
      <c r="G162" s="13"/>
      <c r="H162" s="41"/>
    </row>
    <row r="163" spans="1:8" ht="15.75" x14ac:dyDescent="0.25">
      <c r="A163" s="66">
        <v>2025</v>
      </c>
      <c r="B163" s="13">
        <v>4131.5401820461966</v>
      </c>
      <c r="C163" s="39">
        <v>1355.1145389623514</v>
      </c>
      <c r="D163" s="13">
        <v>67184522.027975529</v>
      </c>
      <c r="E163" s="13">
        <v>14589579.413196201</v>
      </c>
      <c r="F163" s="13">
        <v>52594942.614779331</v>
      </c>
      <c r="G163" s="13"/>
      <c r="H163" s="41"/>
    </row>
    <row r="164" spans="1:8" ht="15.75" x14ac:dyDescent="0.25">
      <c r="A164" s="66">
        <v>2026</v>
      </c>
      <c r="B164" s="13">
        <v>4297.6777848647171</v>
      </c>
      <c r="C164" s="39">
        <v>1368.8723786341625</v>
      </c>
      <c r="D164" s="13">
        <v>70595668.943651557</v>
      </c>
      <c r="E164" s="13">
        <v>15326463.073583387</v>
      </c>
      <c r="F164" s="13">
        <v>55269205.87006817</v>
      </c>
      <c r="G164" s="13"/>
      <c r="H164" s="41"/>
    </row>
    <row r="165" spans="1:8" ht="15.75" x14ac:dyDescent="0.25">
      <c r="A165" s="66">
        <v>2027</v>
      </c>
      <c r="B165" s="13">
        <v>4435.0234362304982</v>
      </c>
      <c r="C165" s="39">
        <v>1408.6365862352668</v>
      </c>
      <c r="D165" s="13">
        <v>74968035.277021572</v>
      </c>
      <c r="E165" s="13">
        <v>16275397.222237866</v>
      </c>
      <c r="F165" s="13">
        <v>58692638.054783702</v>
      </c>
      <c r="G165" s="13"/>
      <c r="H165" s="41"/>
    </row>
    <row r="166" spans="1:8" ht="15.75" x14ac:dyDescent="0.25">
      <c r="A166" s="66">
        <v>2028</v>
      </c>
      <c r="B166" s="13">
        <v>4410.5072267526657</v>
      </c>
      <c r="C166" s="39">
        <v>1448.385866032354</v>
      </c>
      <c r="D166" s="13">
        <v>76657395.951145381</v>
      </c>
      <c r="E166" s="13">
        <v>16642314.380972005</v>
      </c>
      <c r="F166" s="13">
        <v>60015081.570173375</v>
      </c>
      <c r="G166" s="13"/>
      <c r="H166" s="41"/>
    </row>
    <row r="167" spans="1:8" ht="15.75" x14ac:dyDescent="0.25">
      <c r="A167" s="66">
        <v>2029</v>
      </c>
      <c r="B167" s="13">
        <v>4421.3293277065177</v>
      </c>
      <c r="C167" s="39">
        <v>1488.4968833275709</v>
      </c>
      <c r="D167" s="13">
        <v>78973619.093471229</v>
      </c>
      <c r="E167" s="13">
        <v>17145381.622558679</v>
      </c>
      <c r="F167" s="13">
        <v>61828237.470912546</v>
      </c>
      <c r="G167" s="13"/>
      <c r="H167" s="41"/>
    </row>
    <row r="168" spans="1:8" ht="15.75" x14ac:dyDescent="0.25">
      <c r="A168" s="54"/>
      <c r="B168" s="13"/>
      <c r="C168" s="39"/>
      <c r="D168" s="13"/>
      <c r="E168" s="13"/>
      <c r="F168" s="13"/>
      <c r="G168" s="13"/>
      <c r="H168" s="41"/>
    </row>
    <row r="169" spans="1:8" ht="15.75" x14ac:dyDescent="0.25">
      <c r="A169" s="41"/>
      <c r="B169" s="41"/>
      <c r="C169" s="41"/>
      <c r="D169" s="41"/>
      <c r="E169" s="41"/>
      <c r="F169" s="41"/>
      <c r="G169" s="13"/>
      <c r="H169" s="41"/>
    </row>
    <row r="170" spans="1:8" ht="15.75" x14ac:dyDescent="0.25">
      <c r="A170" s="40" t="s">
        <v>2</v>
      </c>
      <c r="B170" s="40"/>
      <c r="C170" s="40"/>
      <c r="D170" s="40"/>
      <c r="E170" s="40"/>
      <c r="F170" s="40"/>
      <c r="G170" s="40"/>
      <c r="H170" s="41"/>
    </row>
    <row r="171" spans="1:8" ht="15.75" x14ac:dyDescent="0.25">
      <c r="A171" s="40" t="s">
        <v>74</v>
      </c>
      <c r="B171" s="49"/>
      <c r="C171" s="49"/>
      <c r="D171" s="49"/>
      <c r="E171" s="49"/>
      <c r="F171" s="49"/>
      <c r="G171" s="49"/>
      <c r="H171" s="41"/>
    </row>
    <row r="172" spans="1:8" ht="15.75" x14ac:dyDescent="0.25">
      <c r="A172" s="40" t="s">
        <v>4</v>
      </c>
      <c r="B172" s="40"/>
      <c r="C172" s="40"/>
      <c r="D172" s="40"/>
      <c r="E172" s="40"/>
      <c r="F172" s="40"/>
      <c r="G172" s="40"/>
      <c r="H172" s="41"/>
    </row>
    <row r="173" spans="1:8" ht="15.75" x14ac:dyDescent="0.25">
      <c r="A173" s="49" t="s">
        <v>89</v>
      </c>
      <c r="B173" s="40"/>
      <c r="C173" s="40"/>
      <c r="D173" s="40"/>
      <c r="E173" s="40"/>
      <c r="F173" s="40"/>
      <c r="G173" s="40"/>
      <c r="H173" s="41"/>
    </row>
    <row r="174" spans="1:8" ht="15.75" x14ac:dyDescent="0.25">
      <c r="A174" s="49"/>
      <c r="B174" s="40"/>
      <c r="C174" s="40"/>
      <c r="D174" s="40"/>
      <c r="E174" s="40"/>
      <c r="F174" s="40"/>
      <c r="G174" s="40"/>
      <c r="H174" s="41"/>
    </row>
    <row r="175" spans="1:8" ht="15.75" x14ac:dyDescent="0.25">
      <c r="A175" s="13"/>
      <c r="B175" s="20" t="s">
        <v>11</v>
      </c>
      <c r="C175" s="20" t="s">
        <v>11</v>
      </c>
      <c r="D175" s="20" t="s">
        <v>7</v>
      </c>
      <c r="E175" s="13"/>
      <c r="F175" s="13"/>
      <c r="G175" s="13"/>
      <c r="H175" s="41"/>
    </row>
    <row r="176" spans="1:8" ht="15.75" x14ac:dyDescent="0.25">
      <c r="A176" s="20" t="s">
        <v>0</v>
      </c>
      <c r="B176" s="20" t="s">
        <v>12</v>
      </c>
      <c r="C176" s="20" t="s">
        <v>12</v>
      </c>
      <c r="D176" s="20" t="s">
        <v>15</v>
      </c>
      <c r="E176" s="20" t="s">
        <v>20</v>
      </c>
      <c r="F176" s="20" t="s">
        <v>73</v>
      </c>
      <c r="G176" s="13"/>
      <c r="H176" s="41"/>
    </row>
    <row r="177" spans="1:8" ht="15.75" x14ac:dyDescent="0.25">
      <c r="A177" s="20" t="s">
        <v>1</v>
      </c>
      <c r="B177" s="20" t="s">
        <v>14</v>
      </c>
      <c r="C177" s="20" t="s">
        <v>16</v>
      </c>
      <c r="D177" s="20" t="s">
        <v>16</v>
      </c>
      <c r="E177" s="20" t="s">
        <v>10</v>
      </c>
      <c r="F177" s="20" t="s">
        <v>10</v>
      </c>
      <c r="G177" s="13"/>
      <c r="H177" s="41"/>
    </row>
    <row r="178" spans="1:8" ht="15.75" x14ac:dyDescent="0.25">
      <c r="A178" s="20" t="s">
        <v>23</v>
      </c>
      <c r="B178" s="20" t="s">
        <v>21</v>
      </c>
      <c r="C178" s="20" t="s">
        <v>19</v>
      </c>
      <c r="D178" s="20" t="s">
        <v>13</v>
      </c>
      <c r="E178" s="20" t="s">
        <v>23</v>
      </c>
      <c r="F178" s="20" t="s">
        <v>23</v>
      </c>
      <c r="G178" s="13"/>
      <c r="H178" s="41"/>
    </row>
    <row r="179" spans="1:8" ht="15.75" x14ac:dyDescent="0.25">
      <c r="A179" s="66" t="s">
        <v>5</v>
      </c>
      <c r="B179" s="13"/>
      <c r="C179" s="23"/>
      <c r="D179" s="53"/>
      <c r="E179" s="53"/>
      <c r="F179" s="53"/>
      <c r="G179" s="13"/>
      <c r="H179" s="41"/>
    </row>
    <row r="180" spans="1:8" ht="15.75" x14ac:dyDescent="0.25">
      <c r="A180" s="66" t="s">
        <v>68</v>
      </c>
      <c r="B180" s="13">
        <v>37.666666666666664</v>
      </c>
      <c r="C180" s="47">
        <v>1304.9881858407082</v>
      </c>
      <c r="D180" s="48">
        <v>294927.33</v>
      </c>
      <c r="E180" s="48">
        <v>154747.77000000002</v>
      </c>
      <c r="F180" s="48">
        <v>140179.56</v>
      </c>
      <c r="G180" s="48"/>
      <c r="H180" s="41"/>
    </row>
    <row r="181" spans="1:8" ht="15.75" x14ac:dyDescent="0.25">
      <c r="A181" s="66">
        <v>2016</v>
      </c>
      <c r="B181" s="13">
        <v>515.5</v>
      </c>
      <c r="C181" s="39">
        <v>953.84448270287749</v>
      </c>
      <c r="D181" s="13">
        <v>5900481.9699999997</v>
      </c>
      <c r="E181" s="13">
        <v>2922745.52</v>
      </c>
      <c r="F181" s="13">
        <v>2977736.4499999997</v>
      </c>
      <c r="G181" s="13"/>
      <c r="H181" s="41"/>
    </row>
    <row r="182" spans="1:8" ht="15.75" x14ac:dyDescent="0.25">
      <c r="A182" s="66">
        <v>2017</v>
      </c>
      <c r="B182" s="13">
        <v>1353</v>
      </c>
      <c r="C182" s="39">
        <v>897.03229674796751</v>
      </c>
      <c r="D182" s="13">
        <v>14564216.370000001</v>
      </c>
      <c r="E182" s="13">
        <v>7178799.0200000005</v>
      </c>
      <c r="F182" s="13">
        <v>7385417.3500000006</v>
      </c>
      <c r="G182" s="13"/>
      <c r="H182" s="41"/>
    </row>
    <row r="183" spans="1:8" ht="15.75" x14ac:dyDescent="0.25">
      <c r="A183" s="66">
        <v>2018</v>
      </c>
      <c r="B183" s="13">
        <v>2236.1666666666665</v>
      </c>
      <c r="C183" s="39">
        <v>959.76917455466958</v>
      </c>
      <c r="D183" s="13">
        <v>25754446.030000001</v>
      </c>
      <c r="E183" s="13">
        <v>12801361.340000002</v>
      </c>
      <c r="F183" s="13">
        <v>12953084.689999999</v>
      </c>
      <c r="G183" s="41"/>
      <c r="H183" s="41"/>
    </row>
    <row r="184" spans="1:8" ht="15.75" x14ac:dyDescent="0.25">
      <c r="A184" s="66">
        <v>2019</v>
      </c>
      <c r="B184" s="13">
        <v>3332.8333333333335</v>
      </c>
      <c r="C184" s="39">
        <v>977.32209556433463</v>
      </c>
      <c r="D184" s="13">
        <v>39087019.890000001</v>
      </c>
      <c r="E184" s="13">
        <v>19494862.109999996</v>
      </c>
      <c r="F184" s="13">
        <v>19592157.780000005</v>
      </c>
      <c r="G184" s="13"/>
      <c r="H184" s="41"/>
    </row>
    <row r="185" spans="1:8" ht="15.75" x14ac:dyDescent="0.25">
      <c r="A185" s="67">
        <v>2020</v>
      </c>
      <c r="B185" s="13">
        <v>4412.583333333333</v>
      </c>
      <c r="C185" s="39">
        <v>997.32791089875536</v>
      </c>
      <c r="D185" s="13">
        <v>52809510.209999993</v>
      </c>
      <c r="E185" s="13">
        <v>26680985.840000004</v>
      </c>
      <c r="F185" s="13">
        <v>26128524.36999999</v>
      </c>
      <c r="G185" s="13"/>
      <c r="H185" s="41"/>
    </row>
    <row r="186" spans="1:8" ht="15.75" x14ac:dyDescent="0.25">
      <c r="A186" s="68" t="s">
        <v>77</v>
      </c>
      <c r="B186" s="13">
        <v>5241.666666666667</v>
      </c>
      <c r="C186" s="39">
        <v>1037.6969381558029</v>
      </c>
      <c r="D186" s="13">
        <v>65271137.410000004</v>
      </c>
      <c r="E186" s="13">
        <v>36629776.890000001</v>
      </c>
      <c r="F186" s="13">
        <v>28641360.520000003</v>
      </c>
      <c r="G186" s="13"/>
      <c r="H186" s="41"/>
    </row>
    <row r="187" spans="1:8" ht="15.75" x14ac:dyDescent="0.25">
      <c r="A187" s="67">
        <v>2022</v>
      </c>
      <c r="B187" s="1">
        <v>5892.75</v>
      </c>
      <c r="C187" s="39">
        <v>1095.2525903299252</v>
      </c>
      <c r="D187" s="13">
        <v>77448596.420000002</v>
      </c>
      <c r="E187" s="13">
        <v>42096417</v>
      </c>
      <c r="F187" s="13">
        <v>35352179.420000002</v>
      </c>
      <c r="G187" s="13"/>
      <c r="H187" s="41"/>
    </row>
    <row r="188" spans="1:8" ht="15.75" x14ac:dyDescent="0.25">
      <c r="A188" s="66">
        <v>2023</v>
      </c>
      <c r="B188" s="1">
        <v>6757.583333333333</v>
      </c>
      <c r="C188" s="39">
        <v>1073.0324167910128</v>
      </c>
      <c r="D188" s="13">
        <v>87013271.710000008</v>
      </c>
      <c r="E188" s="13">
        <v>49169291.289999992</v>
      </c>
      <c r="F188" s="13">
        <v>37843980.420000017</v>
      </c>
      <c r="G188" s="13"/>
      <c r="H188" s="41"/>
    </row>
    <row r="189" spans="1:8" ht="15.75" x14ac:dyDescent="0.25">
      <c r="A189" s="66">
        <v>2024</v>
      </c>
      <c r="B189" s="1">
        <v>7290.916666666667</v>
      </c>
      <c r="C189" s="39">
        <v>1101.0859913591112</v>
      </c>
      <c r="D189" s="13">
        <v>96335114.469999999</v>
      </c>
      <c r="E189" s="13">
        <v>49704770.199999996</v>
      </c>
      <c r="F189" s="13">
        <v>46630344.270000003</v>
      </c>
      <c r="G189" s="13"/>
      <c r="H189" s="41"/>
    </row>
    <row r="190" spans="1:8" ht="15.75" x14ac:dyDescent="0.25">
      <c r="A190" s="66" t="s">
        <v>6</v>
      </c>
      <c r="B190" s="1"/>
      <c r="C190" s="39"/>
      <c r="D190" s="13"/>
      <c r="E190" s="13"/>
      <c r="F190" s="13"/>
      <c r="G190" s="13"/>
      <c r="H190" s="41"/>
    </row>
    <row r="191" spans="1:8" ht="15.75" x14ac:dyDescent="0.25">
      <c r="A191" s="66">
        <v>2025</v>
      </c>
      <c r="B191" s="1">
        <v>7785.4231393405526</v>
      </c>
      <c r="C191" s="39">
        <v>1144.9782784676779</v>
      </c>
      <c r="D191" s="13">
        <v>106969684.59869483</v>
      </c>
      <c r="E191" s="13">
        <v>54034855.399810344</v>
      </c>
      <c r="F191" s="13">
        <v>52934829.198884487</v>
      </c>
      <c r="G191" s="13"/>
      <c r="H191" s="41"/>
    </row>
    <row r="192" spans="1:8" ht="15.75" x14ac:dyDescent="0.25">
      <c r="A192" s="66">
        <v>2026</v>
      </c>
      <c r="B192" s="1">
        <v>8269.7822296338054</v>
      </c>
      <c r="C192" s="39">
        <v>1190.0713803621625</v>
      </c>
      <c r="D192" s="13">
        <v>118099573.83977741</v>
      </c>
      <c r="E192" s="13">
        <v>59660074.065758638</v>
      </c>
      <c r="F192" s="13">
        <v>58439499.774018772</v>
      </c>
      <c r="G192" s="13"/>
      <c r="H192" s="41"/>
    </row>
    <row r="193" spans="1:8" ht="15.75" x14ac:dyDescent="0.25">
      <c r="A193" s="66">
        <v>2027</v>
      </c>
      <c r="B193" s="1">
        <v>8680.4191965720802</v>
      </c>
      <c r="C193" s="39">
        <v>1235.2499475870234</v>
      </c>
      <c r="D193" s="13">
        <v>128669848.29118866</v>
      </c>
      <c r="E193" s="13">
        <v>65002558.15947362</v>
      </c>
      <c r="F193" s="13">
        <v>63667290.131715037</v>
      </c>
      <c r="G193" s="13"/>
      <c r="H193" s="41"/>
    </row>
    <row r="194" spans="1:8" ht="15.75" x14ac:dyDescent="0.25">
      <c r="A194" s="66">
        <v>2028</v>
      </c>
      <c r="B194" s="1">
        <v>9064.2209775308347</v>
      </c>
      <c r="C194" s="39">
        <v>1280.5096805170433</v>
      </c>
      <c r="D194" s="13">
        <v>139281872.4968867</v>
      </c>
      <c r="E194" s="13">
        <v>70366135.5107954</v>
      </c>
      <c r="F194" s="13">
        <v>68915736.986091301</v>
      </c>
      <c r="G194" s="13"/>
      <c r="H194" s="41"/>
    </row>
    <row r="195" spans="1:8" ht="15.75" x14ac:dyDescent="0.25">
      <c r="A195" s="66">
        <v>2029</v>
      </c>
      <c r="B195" s="1">
        <v>9389.1224152747473</v>
      </c>
      <c r="C195" s="39">
        <v>1325.842048726478</v>
      </c>
      <c r="D195" s="13">
        <v>149381919.58573881</v>
      </c>
      <c r="E195" s="13">
        <v>75471046.304698825</v>
      </c>
      <c r="F195" s="13">
        <v>73910873.281039983</v>
      </c>
      <c r="G195" s="13"/>
      <c r="H195" s="41"/>
    </row>
    <row r="196" spans="1:8" ht="15.75" x14ac:dyDescent="0.25">
      <c r="A196" s="54"/>
      <c r="B196" s="13"/>
      <c r="C196" s="39"/>
      <c r="D196" s="13"/>
      <c r="E196" s="13"/>
      <c r="F196" s="13"/>
      <c r="G196" s="13"/>
      <c r="H196" s="41"/>
    </row>
    <row r="197" spans="1:8" ht="15.75" x14ac:dyDescent="0.25">
      <c r="A197" s="41"/>
      <c r="B197" s="41"/>
      <c r="C197" s="41"/>
      <c r="D197" s="41"/>
      <c r="E197" s="41"/>
      <c r="F197" s="41"/>
      <c r="G197" s="13"/>
      <c r="H197" s="41"/>
    </row>
    <row r="198" spans="1:8" ht="15.75" x14ac:dyDescent="0.25">
      <c r="A198" s="40" t="s">
        <v>2</v>
      </c>
      <c r="B198" s="40"/>
      <c r="C198" s="40"/>
      <c r="D198" s="40"/>
      <c r="E198" s="40"/>
      <c r="F198" s="40"/>
      <c r="G198" s="40"/>
      <c r="H198" s="41"/>
    </row>
    <row r="199" spans="1:8" ht="15.75" x14ac:dyDescent="0.25">
      <c r="A199" s="40" t="s">
        <v>74</v>
      </c>
      <c r="B199" s="49"/>
      <c r="C199" s="49"/>
      <c r="D199" s="49"/>
      <c r="E199" s="49"/>
      <c r="F199" s="49"/>
      <c r="G199" s="49"/>
      <c r="H199" s="41"/>
    </row>
    <row r="200" spans="1:8" ht="15.75" x14ac:dyDescent="0.25">
      <c r="A200" s="40" t="s">
        <v>4</v>
      </c>
      <c r="B200" s="40"/>
      <c r="C200" s="40"/>
      <c r="D200" s="40"/>
      <c r="E200" s="40"/>
      <c r="F200" s="40"/>
      <c r="G200" s="40"/>
      <c r="H200" s="41"/>
    </row>
    <row r="201" spans="1:8" ht="15.75" x14ac:dyDescent="0.25">
      <c r="A201" s="49" t="s">
        <v>90</v>
      </c>
      <c r="B201" s="40"/>
      <c r="C201" s="40"/>
      <c r="D201" s="40"/>
      <c r="E201" s="40"/>
      <c r="F201" s="40"/>
      <c r="G201" s="40"/>
      <c r="H201" s="41"/>
    </row>
    <row r="202" spans="1:8" ht="15.75" x14ac:dyDescent="0.25">
      <c r="A202" s="49"/>
      <c r="B202" s="40"/>
      <c r="C202" s="40"/>
      <c r="D202" s="40"/>
      <c r="E202" s="40"/>
      <c r="F202" s="40"/>
      <c r="G202" s="40"/>
      <c r="H202" s="41"/>
    </row>
    <row r="203" spans="1:8" ht="15.75" x14ac:dyDescent="0.25">
      <c r="A203" s="13"/>
      <c r="B203" s="20" t="s">
        <v>11</v>
      </c>
      <c r="C203" s="20" t="s">
        <v>11</v>
      </c>
      <c r="D203" s="20" t="s">
        <v>7</v>
      </c>
      <c r="E203" s="13"/>
      <c r="F203" s="13"/>
      <c r="G203" s="13"/>
      <c r="H203" s="41"/>
    </row>
    <row r="204" spans="1:8" ht="15.75" x14ac:dyDescent="0.25">
      <c r="A204" s="20" t="s">
        <v>0</v>
      </c>
      <c r="B204" s="20" t="s">
        <v>12</v>
      </c>
      <c r="C204" s="20" t="s">
        <v>12</v>
      </c>
      <c r="D204" s="20" t="s">
        <v>15</v>
      </c>
      <c r="E204" s="20" t="s">
        <v>20</v>
      </c>
      <c r="F204" s="20" t="s">
        <v>73</v>
      </c>
      <c r="G204" s="13"/>
      <c r="H204" s="41"/>
    </row>
    <row r="205" spans="1:8" ht="15.75" x14ac:dyDescent="0.25">
      <c r="A205" s="20" t="s">
        <v>1</v>
      </c>
      <c r="B205" s="20" t="s">
        <v>14</v>
      </c>
      <c r="C205" s="20" t="s">
        <v>16</v>
      </c>
      <c r="D205" s="20" t="s">
        <v>16</v>
      </c>
      <c r="E205" s="20" t="s">
        <v>10</v>
      </c>
      <c r="F205" s="20" t="s">
        <v>10</v>
      </c>
      <c r="G205" s="13"/>
      <c r="H205" s="41"/>
    </row>
    <row r="206" spans="1:8" ht="15.75" x14ac:dyDescent="0.25">
      <c r="A206" s="20" t="s">
        <v>23</v>
      </c>
      <c r="B206" s="20" t="s">
        <v>21</v>
      </c>
      <c r="C206" s="20" t="s">
        <v>19</v>
      </c>
      <c r="D206" s="20" t="s">
        <v>13</v>
      </c>
      <c r="E206" s="20" t="s">
        <v>23</v>
      </c>
      <c r="F206" s="20" t="s">
        <v>23</v>
      </c>
      <c r="G206" s="13"/>
      <c r="H206" s="41"/>
    </row>
    <row r="207" spans="1:8" ht="15.75" x14ac:dyDescent="0.25">
      <c r="A207" s="66" t="s">
        <v>5</v>
      </c>
      <c r="B207" s="13"/>
      <c r="C207" s="23"/>
      <c r="D207" s="53"/>
      <c r="E207" s="53"/>
      <c r="F207" s="53"/>
      <c r="G207" s="13"/>
      <c r="H207" s="41"/>
    </row>
    <row r="208" spans="1:8" ht="15.75" x14ac:dyDescent="0.25">
      <c r="A208" s="66" t="s">
        <v>68</v>
      </c>
      <c r="B208" s="13">
        <v>54.333333333333336</v>
      </c>
      <c r="C208" s="47">
        <v>1061.0092024539877</v>
      </c>
      <c r="D208" s="48">
        <v>345889</v>
      </c>
      <c r="E208" s="48">
        <v>169917</v>
      </c>
      <c r="F208" s="48">
        <v>175972</v>
      </c>
      <c r="G208" s="48"/>
      <c r="H208" s="41"/>
    </row>
    <row r="209" spans="1:8" ht="15.75" x14ac:dyDescent="0.25">
      <c r="A209" s="66">
        <v>2016</v>
      </c>
      <c r="B209" s="13">
        <v>265.41666666666663</v>
      </c>
      <c r="C209" s="39">
        <v>1040.8534191522763</v>
      </c>
      <c r="D209" s="13">
        <v>3315118.1399999997</v>
      </c>
      <c r="E209" s="13">
        <v>751056.15000000014</v>
      </c>
      <c r="F209" s="13">
        <v>2564061.9899999993</v>
      </c>
      <c r="G209" s="13"/>
      <c r="H209" s="41"/>
    </row>
    <row r="210" spans="1:8" ht="15.75" x14ac:dyDescent="0.25">
      <c r="A210" s="66">
        <v>2017</v>
      </c>
      <c r="B210" s="13">
        <v>985.25</v>
      </c>
      <c r="C210" s="39">
        <v>890.70014801657805</v>
      </c>
      <c r="D210" s="13">
        <v>10530747.850000001</v>
      </c>
      <c r="E210" s="13">
        <v>1871734.55</v>
      </c>
      <c r="F210" s="13">
        <v>8659013.3000000007</v>
      </c>
      <c r="G210" s="13"/>
      <c r="H210" s="41"/>
    </row>
    <row r="211" spans="1:8" ht="15.75" x14ac:dyDescent="0.25">
      <c r="A211" s="66">
        <v>2018</v>
      </c>
      <c r="B211" s="13">
        <v>1964.6666666666667</v>
      </c>
      <c r="C211" s="39">
        <v>932.72671954530017</v>
      </c>
      <c r="D211" s="13">
        <v>21989965.139999997</v>
      </c>
      <c r="E211" s="13">
        <v>3852884.39</v>
      </c>
      <c r="F211" s="13">
        <v>18137080.749999996</v>
      </c>
      <c r="G211" s="41"/>
      <c r="H211" s="41"/>
    </row>
    <row r="212" spans="1:8" ht="15.75" x14ac:dyDescent="0.25">
      <c r="A212" s="66">
        <v>2019</v>
      </c>
      <c r="B212" s="13">
        <v>2948.3333333333335</v>
      </c>
      <c r="C212" s="39">
        <v>940.19216252119838</v>
      </c>
      <c r="D212" s="13">
        <v>33263998.710000001</v>
      </c>
      <c r="E212" s="13">
        <v>6421491.7000000002</v>
      </c>
      <c r="F212" s="13">
        <v>26842507.010000002</v>
      </c>
      <c r="G212" s="13"/>
      <c r="H212" s="41"/>
    </row>
    <row r="213" spans="1:8" ht="15.75" x14ac:dyDescent="0.25">
      <c r="A213" s="66">
        <v>2020</v>
      </c>
      <c r="B213" s="13">
        <v>3583.8333333333335</v>
      </c>
      <c r="C213" s="39">
        <v>968.55095614565414</v>
      </c>
      <c r="D213" s="13">
        <v>41653502.420000002</v>
      </c>
      <c r="E213" s="13">
        <v>9047879.4450599998</v>
      </c>
      <c r="F213" s="13">
        <v>32605622.974940002</v>
      </c>
      <c r="G213" s="13"/>
      <c r="H213" s="41"/>
    </row>
    <row r="214" spans="1:8" ht="15.75" x14ac:dyDescent="0.25">
      <c r="A214" s="66">
        <v>2021</v>
      </c>
      <c r="B214" s="13">
        <v>4005.5833333333335</v>
      </c>
      <c r="C214" s="39">
        <v>1015.563877296274</v>
      </c>
      <c r="D214" s="13">
        <v>48815108.890000008</v>
      </c>
      <c r="E214" s="13">
        <v>12522192.834379999</v>
      </c>
      <c r="F214" s="13">
        <v>36292916.055620007</v>
      </c>
      <c r="G214" s="13"/>
      <c r="H214" s="41"/>
    </row>
    <row r="215" spans="1:8" ht="15.75" x14ac:dyDescent="0.25">
      <c r="A215" s="66">
        <v>2022</v>
      </c>
      <c r="B215" s="13">
        <v>4313.833333333333</v>
      </c>
      <c r="C215" s="39">
        <v>1069.4746356681992</v>
      </c>
      <c r="D215" s="13">
        <v>55362423.989999995</v>
      </c>
      <c r="E215" s="13">
        <v>16034847.309999999</v>
      </c>
      <c r="F215" s="13">
        <v>39327576.679999992</v>
      </c>
      <c r="G215" s="13"/>
      <c r="H215" s="41"/>
    </row>
    <row r="216" spans="1:8" ht="15.75" x14ac:dyDescent="0.25">
      <c r="A216" s="66">
        <v>2023</v>
      </c>
      <c r="B216" s="13">
        <v>4616.75</v>
      </c>
      <c r="C216" s="39">
        <v>1055.6863832782801</v>
      </c>
      <c r="D216" s="13">
        <v>58486081.319999993</v>
      </c>
      <c r="E216" s="13">
        <v>18697502.09</v>
      </c>
      <c r="F216" s="13">
        <v>39788579.229999989</v>
      </c>
      <c r="G216" s="13"/>
      <c r="H216" s="41"/>
    </row>
    <row r="217" spans="1:8" ht="15.75" x14ac:dyDescent="0.25">
      <c r="A217" s="66">
        <v>2024</v>
      </c>
      <c r="B217" s="13">
        <v>4875.666666666667</v>
      </c>
      <c r="C217" s="39">
        <v>1090.8181044711832</v>
      </c>
      <c r="D217" s="13">
        <v>63821585.656399995</v>
      </c>
      <c r="E217" s="13">
        <v>19666976.871895999</v>
      </c>
      <c r="F217" s="13">
        <v>44154608.784503996</v>
      </c>
      <c r="G217" s="13"/>
      <c r="H217" s="41"/>
    </row>
    <row r="218" spans="1:8" ht="15.75" x14ac:dyDescent="0.25">
      <c r="A218" s="66" t="s">
        <v>6</v>
      </c>
      <c r="B218" s="13"/>
      <c r="C218" s="39"/>
      <c r="D218" s="13"/>
      <c r="E218" s="13"/>
      <c r="F218" s="13"/>
      <c r="G218" s="13"/>
      <c r="H218" s="41"/>
    </row>
    <row r="219" spans="1:8" ht="15.75" x14ac:dyDescent="0.25">
      <c r="A219" s="66">
        <v>2025</v>
      </c>
      <c r="B219" s="13">
        <v>5066.333333333333</v>
      </c>
      <c r="C219" s="39">
        <v>1141.4554427033629</v>
      </c>
      <c r="D219" s="13">
        <v>68054425.094593644</v>
      </c>
      <c r="E219" s="13">
        <v>20520866.261311427</v>
      </c>
      <c r="F219" s="13">
        <v>47533558.833282217</v>
      </c>
      <c r="G219" s="13"/>
      <c r="H219" s="41"/>
    </row>
    <row r="220" spans="1:8" ht="15.75" x14ac:dyDescent="0.25">
      <c r="A220" s="66">
        <v>2026</v>
      </c>
      <c r="B220" s="13">
        <v>5195.5</v>
      </c>
      <c r="C220" s="39">
        <v>1196.3733416169109</v>
      </c>
      <c r="D220" s="13">
        <v>71785092.35644792</v>
      </c>
      <c r="E220" s="13">
        <v>21756816.439867709</v>
      </c>
      <c r="F220" s="13">
        <v>50028275.916580215</v>
      </c>
      <c r="G220" s="13"/>
      <c r="H220" s="41"/>
    </row>
    <row r="221" spans="1:8" ht="15.75" x14ac:dyDescent="0.25">
      <c r="A221" s="66">
        <v>2027</v>
      </c>
      <c r="B221" s="13">
        <v>5231.5</v>
      </c>
      <c r="C221" s="39">
        <v>1251.2905169122871</v>
      </c>
      <c r="D221" s="13">
        <v>75660016.070719555</v>
      </c>
      <c r="E221" s="13">
        <v>22926643.554149199</v>
      </c>
      <c r="F221" s="13">
        <v>52733372.516570359</v>
      </c>
      <c r="G221" s="13"/>
      <c r="H221" s="41"/>
    </row>
    <row r="222" spans="1:8" ht="15.75" x14ac:dyDescent="0.25">
      <c r="A222" s="66">
        <v>2028</v>
      </c>
      <c r="B222" s="13">
        <v>5263.5</v>
      </c>
      <c r="C222" s="39">
        <v>1306.4169974297499</v>
      </c>
      <c r="D222" s="13">
        <v>79622410.391657859</v>
      </c>
      <c r="E222" s="13">
        <v>24102159.335097354</v>
      </c>
      <c r="F222" s="13">
        <v>55520251.056560501</v>
      </c>
      <c r="G222" s="13"/>
      <c r="H222" s="41"/>
    </row>
    <row r="223" spans="1:8" ht="15.75" x14ac:dyDescent="0.25">
      <c r="A223" s="66">
        <v>2029</v>
      </c>
      <c r="B223" s="13">
        <v>5299.5</v>
      </c>
      <c r="C223" s="39">
        <v>1361.3764522742633</v>
      </c>
      <c r="D223" s="13">
        <v>83681874.105929509</v>
      </c>
      <c r="E223" s="13">
        <v>25319998.449378852</v>
      </c>
      <c r="F223" s="13">
        <v>58361875.656550661</v>
      </c>
      <c r="G223" s="13"/>
      <c r="H223" s="41"/>
    </row>
    <row r="224" spans="1:8" ht="15.75" x14ac:dyDescent="0.25">
      <c r="A224" s="54"/>
      <c r="B224" s="13"/>
      <c r="C224" s="39"/>
      <c r="D224" s="13"/>
      <c r="E224" s="13"/>
      <c r="F224" s="13"/>
      <c r="G224" s="13"/>
      <c r="H224" s="41"/>
    </row>
    <row r="225" spans="1:8" ht="15.75" x14ac:dyDescent="0.25">
      <c r="A225" s="54"/>
      <c r="B225" s="13"/>
      <c r="C225" s="39"/>
      <c r="D225" s="13"/>
      <c r="E225" s="13"/>
      <c r="F225" s="13"/>
      <c r="G225" s="13"/>
      <c r="H225" s="41"/>
    </row>
    <row r="226" spans="1:8" ht="15.75" x14ac:dyDescent="0.25">
      <c r="A226" s="40" t="s">
        <v>2</v>
      </c>
      <c r="B226" s="49"/>
      <c r="C226" s="49"/>
      <c r="D226" s="49"/>
      <c r="E226" s="49"/>
      <c r="F226" s="49"/>
      <c r="G226" s="49"/>
      <c r="H226" s="41"/>
    </row>
    <row r="227" spans="1:8" ht="15.75" x14ac:dyDescent="0.25">
      <c r="A227" s="40" t="s">
        <v>76</v>
      </c>
      <c r="B227" s="49"/>
      <c r="C227" s="49"/>
      <c r="D227" s="49"/>
      <c r="E227" s="49"/>
      <c r="F227" s="49"/>
      <c r="G227" s="49"/>
      <c r="H227" s="41"/>
    </row>
    <row r="228" spans="1:8" ht="15.75" x14ac:dyDescent="0.25">
      <c r="A228" s="40" t="s">
        <v>4</v>
      </c>
      <c r="B228" s="49"/>
      <c r="C228" s="49"/>
      <c r="D228" s="49"/>
      <c r="E228" s="49"/>
      <c r="F228" s="49"/>
      <c r="G228" s="49"/>
      <c r="H228" s="41"/>
    </row>
    <row r="229" spans="1:8" ht="15.75" x14ac:dyDescent="0.25">
      <c r="A229" s="49" t="s">
        <v>91</v>
      </c>
      <c r="B229" s="40"/>
      <c r="C229" s="40"/>
      <c r="D229" s="40"/>
      <c r="E229" s="40"/>
      <c r="F229" s="40"/>
      <c r="G229" s="40"/>
      <c r="H229" s="41"/>
    </row>
    <row r="230" spans="1:8" ht="15.75" x14ac:dyDescent="0.25">
      <c r="A230" s="40"/>
      <c r="B230" s="40"/>
      <c r="C230" s="40"/>
      <c r="D230" s="40"/>
      <c r="E230" s="40"/>
      <c r="F230" s="40"/>
      <c r="G230" s="40"/>
      <c r="H230" s="41"/>
    </row>
    <row r="231" spans="1:8" ht="15.75" x14ac:dyDescent="0.25">
      <c r="A231" s="13"/>
      <c r="B231" s="20" t="s">
        <v>11</v>
      </c>
      <c r="C231" s="20" t="s">
        <v>11</v>
      </c>
      <c r="D231" s="20" t="s">
        <v>7</v>
      </c>
      <c r="E231" s="13"/>
      <c r="F231" s="13"/>
      <c r="G231" s="13"/>
      <c r="H231" s="41"/>
    </row>
    <row r="232" spans="1:8" ht="15.75" x14ac:dyDescent="0.25">
      <c r="A232" s="20" t="s">
        <v>0</v>
      </c>
      <c r="B232" s="20" t="s">
        <v>12</v>
      </c>
      <c r="C232" s="20" t="s">
        <v>12</v>
      </c>
      <c r="D232" s="20" t="s">
        <v>15</v>
      </c>
      <c r="E232" s="20" t="s">
        <v>20</v>
      </c>
      <c r="F232" s="20" t="s">
        <v>75</v>
      </c>
      <c r="G232" s="13"/>
      <c r="H232" s="41"/>
    </row>
    <row r="233" spans="1:8" ht="15.75" x14ac:dyDescent="0.25">
      <c r="A233" s="20" t="s">
        <v>1</v>
      </c>
      <c r="B233" s="20" t="s">
        <v>14</v>
      </c>
      <c r="C233" s="20" t="s">
        <v>16</v>
      </c>
      <c r="D233" s="20" t="s">
        <v>16</v>
      </c>
      <c r="E233" s="20" t="s">
        <v>10</v>
      </c>
      <c r="F233" s="20" t="s">
        <v>10</v>
      </c>
      <c r="G233" s="13"/>
      <c r="H233" s="41"/>
    </row>
    <row r="234" spans="1:8" ht="15.75" x14ac:dyDescent="0.25">
      <c r="A234" s="20" t="s">
        <v>23</v>
      </c>
      <c r="B234" s="20" t="s">
        <v>21</v>
      </c>
      <c r="C234" s="20" t="s">
        <v>19</v>
      </c>
      <c r="D234" s="20" t="s">
        <v>13</v>
      </c>
      <c r="E234" s="20" t="s">
        <v>23</v>
      </c>
      <c r="F234" s="20" t="s">
        <v>23</v>
      </c>
      <c r="G234" s="13"/>
      <c r="H234" s="41"/>
    </row>
    <row r="235" spans="1:8" ht="15.75" x14ac:dyDescent="0.25">
      <c r="A235" s="66" t="s">
        <v>5</v>
      </c>
      <c r="B235" s="13"/>
      <c r="C235" s="23"/>
      <c r="D235" s="53"/>
      <c r="E235" s="53"/>
      <c r="F235" s="53"/>
      <c r="G235" s="13"/>
      <c r="H235" s="41"/>
    </row>
    <row r="236" spans="1:8" ht="15.75" x14ac:dyDescent="0.25">
      <c r="A236" s="66" t="s">
        <v>68</v>
      </c>
      <c r="B236" s="13">
        <v>13203.749999999998</v>
      </c>
      <c r="C236" s="47">
        <v>735.97020032187845</v>
      </c>
      <c r="D236" s="48">
        <v>116610798.39</v>
      </c>
      <c r="E236" s="48">
        <v>30417987.339999996</v>
      </c>
      <c r="F236" s="48">
        <v>86192811.049999997</v>
      </c>
      <c r="G236" s="48"/>
      <c r="H236" s="41"/>
    </row>
    <row r="237" spans="1:8" ht="15.75" x14ac:dyDescent="0.25">
      <c r="A237" s="66">
        <v>2016</v>
      </c>
      <c r="B237" s="13">
        <v>9830.8333333333339</v>
      </c>
      <c r="C237" s="39">
        <v>652.72675476816141</v>
      </c>
      <c r="D237" s="13">
        <v>77002175.260000005</v>
      </c>
      <c r="E237" s="13">
        <v>22597975.309999999</v>
      </c>
      <c r="F237" s="13">
        <v>54404199.950000003</v>
      </c>
      <c r="G237" s="13"/>
      <c r="H237" s="41"/>
    </row>
    <row r="238" spans="1:8" ht="15.75" x14ac:dyDescent="0.25">
      <c r="A238" s="66">
        <v>2017</v>
      </c>
      <c r="B238" s="13">
        <v>7614.5</v>
      </c>
      <c r="C238" s="39">
        <v>612.008782914177</v>
      </c>
      <c r="D238" s="13">
        <v>55921690.530000009</v>
      </c>
      <c r="E238" s="13">
        <v>17036808.5</v>
      </c>
      <c r="F238" s="13">
        <v>38884882.030000009</v>
      </c>
      <c r="G238" s="13"/>
      <c r="H238" s="41"/>
    </row>
    <row r="239" spans="1:8" ht="15.75" x14ac:dyDescent="0.25">
      <c r="A239" s="66">
        <v>2018</v>
      </c>
      <c r="B239" s="13">
        <v>6109.083333333333</v>
      </c>
      <c r="C239" s="39">
        <v>602.58045274113692</v>
      </c>
      <c r="D239" s="13">
        <v>44174570.410000004</v>
      </c>
      <c r="E239" s="13">
        <v>13816301.680000002</v>
      </c>
      <c r="F239" s="13">
        <v>30358268.729999997</v>
      </c>
      <c r="G239" s="41"/>
      <c r="H239" s="41"/>
    </row>
    <row r="240" spans="1:8" ht="15.75" x14ac:dyDescent="0.25">
      <c r="A240" s="66">
        <v>2019</v>
      </c>
      <c r="B240" s="13">
        <v>5049</v>
      </c>
      <c r="C240" s="39">
        <v>601.30300455535746</v>
      </c>
      <c r="D240" s="13">
        <v>36431746.439999998</v>
      </c>
      <c r="E240" s="13">
        <v>12098400.880000001</v>
      </c>
      <c r="F240" s="13">
        <v>24333345.560000002</v>
      </c>
      <c r="G240" s="13"/>
      <c r="H240" s="41"/>
    </row>
    <row r="241" spans="1:8" ht="15.75" x14ac:dyDescent="0.25">
      <c r="A241" s="66">
        <v>2020</v>
      </c>
      <c r="B241" s="13">
        <v>4343.8333333333339</v>
      </c>
      <c r="C241" s="39">
        <v>584.22349998081563</v>
      </c>
      <c r="D241" s="13">
        <v>30453234.16</v>
      </c>
      <c r="E241" s="13">
        <v>10399640.19104</v>
      </c>
      <c r="F241" s="13">
        <v>20053593.968959998</v>
      </c>
      <c r="G241" s="13"/>
      <c r="H241" s="41"/>
    </row>
    <row r="242" spans="1:8" ht="15.75" x14ac:dyDescent="0.25">
      <c r="A242" s="66">
        <v>2021</v>
      </c>
      <c r="B242" s="13">
        <v>3733.9999999999995</v>
      </c>
      <c r="C242" s="39">
        <v>580.96762163006611</v>
      </c>
      <c r="D242" s="13">
        <v>26031997.189999998</v>
      </c>
      <c r="E242" s="13">
        <v>9722371.9027600009</v>
      </c>
      <c r="F242" s="13">
        <v>16309625.287239997</v>
      </c>
      <c r="G242" s="13"/>
      <c r="H242" s="41"/>
    </row>
    <row r="243" spans="1:8" ht="15.75" x14ac:dyDescent="0.25">
      <c r="A243" s="66">
        <v>2022</v>
      </c>
      <c r="B243" s="13">
        <v>3186.25</v>
      </c>
      <c r="C243" s="39">
        <v>570.10891800706156</v>
      </c>
      <c r="D243" s="13">
        <v>21798114.479999997</v>
      </c>
      <c r="E243" s="13">
        <v>8089689.6100000003</v>
      </c>
      <c r="F243" s="13">
        <v>13708424.869999997</v>
      </c>
      <c r="G243" s="13"/>
      <c r="H243" s="41"/>
    </row>
    <row r="244" spans="1:8" ht="15.75" x14ac:dyDescent="0.25">
      <c r="A244" s="66">
        <v>2023</v>
      </c>
      <c r="B244" s="13">
        <v>2680.0833333333335</v>
      </c>
      <c r="C244" s="39">
        <v>557.11279562202674</v>
      </c>
      <c r="D244" s="13">
        <v>17917304.620000001</v>
      </c>
      <c r="E244" s="13">
        <v>6678561.4500000002</v>
      </c>
      <c r="F244" s="13">
        <v>11238743.17</v>
      </c>
      <c r="G244" s="13"/>
      <c r="H244" s="41"/>
    </row>
    <row r="245" spans="1:8" ht="15.75" x14ac:dyDescent="0.25">
      <c r="A245" s="66">
        <v>2024</v>
      </c>
      <c r="B245" s="13">
        <v>2176</v>
      </c>
      <c r="C245" s="39">
        <v>553.2599568105469</v>
      </c>
      <c r="D245" s="13">
        <v>14446723.992237</v>
      </c>
      <c r="E245" s="13">
        <v>5033834.4694870012</v>
      </c>
      <c r="F245" s="13">
        <v>9412889.5227499977</v>
      </c>
      <c r="G245" s="41"/>
      <c r="H245" s="41"/>
    </row>
    <row r="246" spans="1:8" ht="15.75" x14ac:dyDescent="0.25">
      <c r="A246" s="66" t="s">
        <v>6</v>
      </c>
      <c r="B246" s="13"/>
      <c r="C246" s="39"/>
      <c r="D246" s="13"/>
      <c r="E246" s="13"/>
      <c r="F246" s="13"/>
      <c r="G246" s="41"/>
      <c r="H246" s="41"/>
    </row>
    <row r="247" spans="1:8" ht="15.75" x14ac:dyDescent="0.25">
      <c r="A247" s="66">
        <v>2025</v>
      </c>
      <c r="B247" s="13">
        <v>1705.9166666666667</v>
      </c>
      <c r="C247" s="39">
        <v>539.1384874760812</v>
      </c>
      <c r="D247" s="13">
        <v>11036703.977122858</v>
      </c>
      <c r="E247" s="13">
        <v>3864326.0261714808</v>
      </c>
      <c r="F247" s="13">
        <v>7172377.950951376</v>
      </c>
      <c r="G247" s="41"/>
      <c r="H247" s="41"/>
    </row>
    <row r="248" spans="1:8" ht="15.75" x14ac:dyDescent="0.25">
      <c r="A248" s="66">
        <v>2026</v>
      </c>
      <c r="B248" s="13">
        <v>1330.5</v>
      </c>
      <c r="C248" s="39">
        <v>540.0572579388878</v>
      </c>
      <c r="D248" s="13">
        <v>8622554.1802522819</v>
      </c>
      <c r="E248" s="13">
        <v>3019358.7380325785</v>
      </c>
      <c r="F248" s="13">
        <v>5603195.4422197025</v>
      </c>
      <c r="G248" s="41"/>
      <c r="H248" s="41"/>
    </row>
    <row r="249" spans="1:8" ht="15.75" x14ac:dyDescent="0.25">
      <c r="A249" s="66">
        <v>2027</v>
      </c>
      <c r="B249" s="13">
        <v>970.5</v>
      </c>
      <c r="C249" s="39">
        <v>541.48563217134608</v>
      </c>
      <c r="D249" s="13">
        <v>6306141.6722674966</v>
      </c>
      <c r="E249" s="13">
        <v>2208599.4710792666</v>
      </c>
      <c r="F249" s="13">
        <v>4097542.2011882295</v>
      </c>
      <c r="G249" s="41"/>
      <c r="H249" s="41"/>
    </row>
    <row r="250" spans="1:8" ht="15.75" x14ac:dyDescent="0.25">
      <c r="A250" s="66">
        <v>2028</v>
      </c>
      <c r="B250" s="13">
        <v>643</v>
      </c>
      <c r="C250" s="39">
        <v>544.01416831888253</v>
      </c>
      <c r="D250" s="13">
        <v>4197613.3227484971</v>
      </c>
      <c r="E250" s="13">
        <v>1470614.5487476173</v>
      </c>
      <c r="F250" s="13">
        <v>2726998.7740008803</v>
      </c>
      <c r="G250" s="41"/>
      <c r="H250" s="41"/>
    </row>
    <row r="251" spans="1:8" ht="15.75" x14ac:dyDescent="0.25">
      <c r="A251" s="66">
        <v>2029</v>
      </c>
      <c r="B251" s="13">
        <v>375.5</v>
      </c>
      <c r="C251" s="39">
        <v>549.15603894850767</v>
      </c>
      <c r="D251" s="13">
        <v>2474497.1115019755</v>
      </c>
      <c r="E251" s="13">
        <v>867523.87481133442</v>
      </c>
      <c r="F251" s="13">
        <v>1606973.2366906411</v>
      </c>
      <c r="G251" s="41"/>
      <c r="H251" s="41"/>
    </row>
    <row r="252" spans="1:8" ht="15.75" x14ac:dyDescent="0.25">
      <c r="A252" s="54"/>
      <c r="B252" s="13"/>
      <c r="C252" s="39"/>
      <c r="D252" s="13"/>
      <c r="E252" s="13"/>
      <c r="F252" s="13"/>
      <c r="G252" s="41"/>
      <c r="H252" s="41"/>
    </row>
    <row r="253" spans="1:8" ht="15.75" x14ac:dyDescent="0.25">
      <c r="A253" s="41"/>
      <c r="B253" s="41"/>
      <c r="C253" s="41"/>
      <c r="D253" s="41"/>
      <c r="E253" s="41"/>
      <c r="F253" s="41"/>
      <c r="G253" s="41"/>
      <c r="H253" s="41"/>
    </row>
    <row r="254" spans="1:8" ht="15.75" x14ac:dyDescent="0.25">
      <c r="A254" s="40" t="s">
        <v>2</v>
      </c>
      <c r="B254" s="40"/>
      <c r="C254" s="40"/>
      <c r="D254" s="40"/>
      <c r="E254" s="40"/>
      <c r="F254" s="40"/>
      <c r="G254" s="40"/>
      <c r="H254" s="41"/>
    </row>
    <row r="255" spans="1:8" ht="15.75" x14ac:dyDescent="0.25">
      <c r="A255" s="40" t="s">
        <v>76</v>
      </c>
      <c r="B255" s="49"/>
      <c r="C255" s="49"/>
      <c r="D255" s="49"/>
      <c r="E255" s="49"/>
      <c r="F255" s="49"/>
      <c r="G255" s="49"/>
      <c r="H255" s="41"/>
    </row>
    <row r="256" spans="1:8" ht="15.75" x14ac:dyDescent="0.25">
      <c r="A256" s="40" t="s">
        <v>4</v>
      </c>
      <c r="B256" s="40"/>
      <c r="C256" s="40"/>
      <c r="D256" s="40"/>
      <c r="E256" s="40"/>
      <c r="F256" s="40"/>
      <c r="G256" s="40"/>
      <c r="H256" s="41"/>
    </row>
    <row r="257" spans="1:8" ht="15.75" x14ac:dyDescent="0.25">
      <c r="A257" s="49" t="s">
        <v>88</v>
      </c>
      <c r="B257" s="40"/>
      <c r="C257" s="40"/>
      <c r="D257" s="40"/>
      <c r="E257" s="40"/>
      <c r="F257" s="40"/>
      <c r="G257" s="40"/>
      <c r="H257" s="41"/>
    </row>
    <row r="258" spans="1:8" ht="15.75" x14ac:dyDescent="0.25">
      <c r="A258" s="49"/>
      <c r="B258" s="40"/>
      <c r="C258" s="40"/>
      <c r="D258" s="40"/>
      <c r="E258" s="40"/>
      <c r="F258" s="40"/>
      <c r="G258" s="40"/>
      <c r="H258" s="41"/>
    </row>
    <row r="259" spans="1:8" ht="15.75" x14ac:dyDescent="0.25">
      <c r="A259" s="13"/>
      <c r="B259" s="20" t="s">
        <v>11</v>
      </c>
      <c r="C259" s="20" t="s">
        <v>11</v>
      </c>
      <c r="D259" s="20" t="s">
        <v>7</v>
      </c>
      <c r="E259" s="13"/>
      <c r="F259" s="13"/>
      <c r="G259" s="13"/>
      <c r="H259" s="41"/>
    </row>
    <row r="260" spans="1:8" ht="15.75" x14ac:dyDescent="0.25">
      <c r="A260" s="20" t="s">
        <v>0</v>
      </c>
      <c r="B260" s="20" t="s">
        <v>12</v>
      </c>
      <c r="C260" s="20" t="s">
        <v>12</v>
      </c>
      <c r="D260" s="20" t="s">
        <v>15</v>
      </c>
      <c r="E260" s="20" t="s">
        <v>20</v>
      </c>
      <c r="F260" s="20" t="s">
        <v>73</v>
      </c>
      <c r="G260" s="13"/>
      <c r="H260" s="41"/>
    </row>
    <row r="261" spans="1:8" ht="15.75" x14ac:dyDescent="0.25">
      <c r="A261" s="20" t="s">
        <v>1</v>
      </c>
      <c r="B261" s="20" t="s">
        <v>14</v>
      </c>
      <c r="C261" s="20" t="s">
        <v>16</v>
      </c>
      <c r="D261" s="20" t="s">
        <v>16</v>
      </c>
      <c r="E261" s="20" t="s">
        <v>10</v>
      </c>
      <c r="F261" s="20" t="s">
        <v>10</v>
      </c>
      <c r="G261" s="13"/>
      <c r="H261" s="41"/>
    </row>
    <row r="262" spans="1:8" ht="15.75" x14ac:dyDescent="0.25">
      <c r="A262" s="20" t="s">
        <v>23</v>
      </c>
      <c r="B262" s="20" t="s">
        <v>21</v>
      </c>
      <c r="C262" s="20" t="s">
        <v>19</v>
      </c>
      <c r="D262" s="20" t="s">
        <v>13</v>
      </c>
      <c r="E262" s="20" t="s">
        <v>23</v>
      </c>
      <c r="F262" s="20" t="s">
        <v>23</v>
      </c>
      <c r="G262" s="13"/>
      <c r="H262" s="41"/>
    </row>
    <row r="263" spans="1:8" ht="15.75" x14ac:dyDescent="0.25">
      <c r="A263" s="66" t="s">
        <v>5</v>
      </c>
      <c r="B263" s="13"/>
      <c r="C263" s="23"/>
      <c r="D263" s="53"/>
      <c r="E263" s="53"/>
      <c r="F263" s="53"/>
      <c r="G263" s="13"/>
      <c r="H263" s="41"/>
    </row>
    <row r="264" spans="1:8" ht="15.75" x14ac:dyDescent="0.25">
      <c r="A264" s="66" t="s">
        <v>68</v>
      </c>
      <c r="B264" s="13">
        <v>4535.5</v>
      </c>
      <c r="C264" s="47">
        <v>1126.2549165839857</v>
      </c>
      <c r="D264" s="48">
        <v>61297550.090000004</v>
      </c>
      <c r="E264" s="48">
        <v>13380768.779999999</v>
      </c>
      <c r="F264" s="48">
        <v>47916781.310000002</v>
      </c>
      <c r="G264" s="48"/>
      <c r="H264" s="41"/>
    </row>
    <row r="265" spans="1:8" ht="15.75" x14ac:dyDescent="0.25">
      <c r="A265" s="66">
        <v>2016</v>
      </c>
      <c r="B265" s="13">
        <v>1857</v>
      </c>
      <c r="C265" s="39">
        <v>1176.7253356668464</v>
      </c>
      <c r="D265" s="13">
        <v>26222147.380000003</v>
      </c>
      <c r="E265" s="13">
        <v>6991686.75</v>
      </c>
      <c r="F265" s="13">
        <v>19230460.630000003</v>
      </c>
      <c r="G265" s="13"/>
      <c r="H265" s="41"/>
    </row>
    <row r="266" spans="1:8" ht="15.75" x14ac:dyDescent="0.25">
      <c r="A266" s="66">
        <v>2017</v>
      </c>
      <c r="B266" s="13">
        <v>766.66666666666663</v>
      </c>
      <c r="C266" s="39">
        <v>1235.7266619565216</v>
      </c>
      <c r="D266" s="13">
        <v>11368685.289999999</v>
      </c>
      <c r="E266" s="13">
        <v>2918908.1499999994</v>
      </c>
      <c r="F266" s="13">
        <v>8449777.1400000006</v>
      </c>
      <c r="G266" s="13"/>
      <c r="H266" s="41"/>
    </row>
    <row r="267" spans="1:8" ht="15.75" x14ac:dyDescent="0.25">
      <c r="A267" s="66">
        <v>2018</v>
      </c>
      <c r="B267" s="13">
        <v>361.91666666666669</v>
      </c>
      <c r="C267" s="39">
        <v>1343.1882546626755</v>
      </c>
      <c r="D267" s="13">
        <v>5833466.5899999999</v>
      </c>
      <c r="E267" s="13">
        <v>1292082.8899999999</v>
      </c>
      <c r="F267" s="13">
        <v>4541383.7</v>
      </c>
      <c r="G267" s="41"/>
      <c r="H267" s="41"/>
    </row>
    <row r="268" spans="1:8" ht="15.75" x14ac:dyDescent="0.25">
      <c r="A268" s="66">
        <v>2019</v>
      </c>
      <c r="B268" s="13">
        <v>192.33333333333334</v>
      </c>
      <c r="C268" s="39">
        <v>1449.0832365684576</v>
      </c>
      <c r="D268" s="13">
        <v>3344484.1100000003</v>
      </c>
      <c r="E268" s="13">
        <v>978056.35</v>
      </c>
      <c r="F268" s="13">
        <v>2366427.7600000002</v>
      </c>
      <c r="G268" s="13"/>
      <c r="H268" s="41"/>
    </row>
    <row r="269" spans="1:8" ht="15.75" x14ac:dyDescent="0.25">
      <c r="A269" s="66">
        <v>2020</v>
      </c>
      <c r="B269" s="13">
        <v>108</v>
      </c>
      <c r="C269" s="39">
        <v>1557.3882098765434</v>
      </c>
      <c r="D269" s="13">
        <v>2018375.1200000003</v>
      </c>
      <c r="E269" s="13">
        <v>635039.08000000007</v>
      </c>
      <c r="F269" s="13">
        <v>1383336.0400000003</v>
      </c>
      <c r="G269" s="13"/>
      <c r="H269" s="41"/>
    </row>
    <row r="270" spans="1:8" ht="15.75" x14ac:dyDescent="0.25">
      <c r="A270" s="66">
        <v>2021</v>
      </c>
      <c r="B270" s="13">
        <v>51.416666666666664</v>
      </c>
      <c r="C270" s="39">
        <v>1675.5452350081041</v>
      </c>
      <c r="D270" s="13">
        <v>1033811.4100000001</v>
      </c>
      <c r="E270" s="13">
        <v>339590.98</v>
      </c>
      <c r="F270" s="13">
        <v>694220.43000000017</v>
      </c>
      <c r="G270" s="13"/>
      <c r="H270" s="41"/>
    </row>
    <row r="271" spans="1:8" ht="15.75" x14ac:dyDescent="0.25">
      <c r="A271" s="66">
        <v>2022</v>
      </c>
      <c r="B271" s="13">
        <v>17.166666666666668</v>
      </c>
      <c r="C271" s="39">
        <v>1999.6066504854364</v>
      </c>
      <c r="D271" s="13">
        <v>411918.96999999991</v>
      </c>
      <c r="E271" s="13">
        <v>120429.16999999998</v>
      </c>
      <c r="F271" s="13">
        <v>291489.79999999993</v>
      </c>
      <c r="G271" s="13"/>
      <c r="H271" s="41"/>
    </row>
    <row r="272" spans="1:8" ht="15.75" x14ac:dyDescent="0.25">
      <c r="A272" s="66">
        <v>2023</v>
      </c>
      <c r="B272" s="13">
        <v>12.083333333333334</v>
      </c>
      <c r="C272" s="39">
        <v>1872.6131724137929</v>
      </c>
      <c r="D272" s="13">
        <v>271528.90999999997</v>
      </c>
      <c r="E272" s="13">
        <v>116294.10999999999</v>
      </c>
      <c r="F272" s="13">
        <v>155234.79999999999</v>
      </c>
      <c r="G272" s="13"/>
      <c r="H272" s="41"/>
    </row>
    <row r="273" spans="1:8" ht="15.75" x14ac:dyDescent="0.25">
      <c r="A273" s="66">
        <v>2024</v>
      </c>
      <c r="B273" s="13">
        <v>7.75</v>
      </c>
      <c r="C273" s="39">
        <v>1821.7236559139781</v>
      </c>
      <c r="D273" s="13">
        <v>169420.29999999996</v>
      </c>
      <c r="E273" s="13">
        <v>76459.7</v>
      </c>
      <c r="F273" s="13">
        <v>92960.599999999962</v>
      </c>
      <c r="G273" s="41"/>
      <c r="H273" s="41"/>
    </row>
    <row r="274" spans="1:8" ht="15.75" x14ac:dyDescent="0.25">
      <c r="A274" s="66" t="s">
        <v>6</v>
      </c>
      <c r="B274" s="13"/>
      <c r="C274" s="39"/>
      <c r="D274" s="13"/>
      <c r="E274" s="13"/>
      <c r="F274" s="13"/>
      <c r="G274" s="41"/>
      <c r="H274" s="41"/>
    </row>
    <row r="275" spans="1:8" ht="15.75" x14ac:dyDescent="0.25">
      <c r="A275" s="66">
        <v>2025</v>
      </c>
      <c r="B275" s="13">
        <v>4</v>
      </c>
      <c r="C275" s="39">
        <v>1821.7236559139781</v>
      </c>
      <c r="D275" s="13">
        <v>87442.735483870943</v>
      </c>
      <c r="E275" s="13">
        <v>39463.070967741929</v>
      </c>
      <c r="F275" s="13">
        <v>47979.664516129014</v>
      </c>
      <c r="G275" s="41"/>
      <c r="H275" s="41"/>
    </row>
    <row r="276" spans="1:8" ht="15.75" x14ac:dyDescent="0.25">
      <c r="A276" s="66">
        <v>2026</v>
      </c>
      <c r="B276" s="13">
        <v>4</v>
      </c>
      <c r="C276" s="39">
        <v>1821.7236559139781</v>
      </c>
      <c r="D276" s="13">
        <v>87442.735483870943</v>
      </c>
      <c r="E276" s="13">
        <v>39463.070967741929</v>
      </c>
      <c r="F276" s="13">
        <v>47979.664516129014</v>
      </c>
      <c r="G276" s="41"/>
      <c r="H276" s="41"/>
    </row>
    <row r="277" spans="1:8" ht="15.75" x14ac:dyDescent="0.25">
      <c r="A277" s="66">
        <v>2027</v>
      </c>
      <c r="B277" s="13">
        <v>4</v>
      </c>
      <c r="C277" s="39">
        <v>1821.7236559139781</v>
      </c>
      <c r="D277" s="13">
        <v>87442.735483870943</v>
      </c>
      <c r="E277" s="13">
        <v>39463.070967741929</v>
      </c>
      <c r="F277" s="13">
        <v>47979.664516129014</v>
      </c>
      <c r="G277" s="41"/>
      <c r="H277" s="41"/>
    </row>
    <row r="278" spans="1:8" ht="15.75" x14ac:dyDescent="0.25">
      <c r="A278" s="66">
        <v>2028</v>
      </c>
      <c r="B278" s="13">
        <v>4</v>
      </c>
      <c r="C278" s="39">
        <v>1821.7236559139781</v>
      </c>
      <c r="D278" s="13">
        <v>87442.735483870943</v>
      </c>
      <c r="E278" s="13">
        <v>39463.070967741929</v>
      </c>
      <c r="F278" s="13">
        <v>47979.664516129014</v>
      </c>
      <c r="G278" s="41"/>
      <c r="H278" s="41"/>
    </row>
    <row r="279" spans="1:8" ht="15.75" x14ac:dyDescent="0.25">
      <c r="A279" s="66">
        <v>2029</v>
      </c>
      <c r="B279" s="13">
        <v>4</v>
      </c>
      <c r="C279" s="39">
        <v>1821.7236559139781</v>
      </c>
      <c r="D279" s="13">
        <v>87442.735483870943</v>
      </c>
      <c r="E279" s="13">
        <v>39463.070967741929</v>
      </c>
      <c r="F279" s="13">
        <v>47979.664516129014</v>
      </c>
      <c r="G279" s="41"/>
      <c r="H279" s="41"/>
    </row>
    <row r="280" spans="1:8" ht="15.75" x14ac:dyDescent="0.25">
      <c r="A280" s="41"/>
      <c r="B280" s="41"/>
      <c r="C280" s="41"/>
      <c r="D280" s="41"/>
      <c r="E280" s="41"/>
      <c r="F280" s="41"/>
      <c r="G280" s="41"/>
      <c r="H280" s="41"/>
    </row>
    <row r="281" spans="1:8" ht="15.75" x14ac:dyDescent="0.25">
      <c r="A281" s="41"/>
      <c r="B281" s="41"/>
      <c r="C281" s="41"/>
      <c r="D281" s="41"/>
      <c r="E281" s="41"/>
      <c r="F281" s="41"/>
      <c r="G281" s="40"/>
      <c r="H281" s="41"/>
    </row>
    <row r="282" spans="1:8" ht="15.75" x14ac:dyDescent="0.25">
      <c r="A282" s="40" t="s">
        <v>76</v>
      </c>
      <c r="B282" s="49"/>
      <c r="C282" s="49"/>
      <c r="D282" s="49"/>
      <c r="E282" s="49"/>
      <c r="F282" s="49"/>
      <c r="G282" s="49"/>
      <c r="H282" s="41"/>
    </row>
    <row r="283" spans="1:8" ht="15.75" x14ac:dyDescent="0.25">
      <c r="A283" s="40" t="s">
        <v>4</v>
      </c>
      <c r="B283" s="40"/>
      <c r="C283" s="40"/>
      <c r="D283" s="40"/>
      <c r="E283" s="40"/>
      <c r="F283" s="40"/>
      <c r="G283" s="40"/>
      <c r="H283" s="41"/>
    </row>
    <row r="284" spans="1:8" ht="15.75" x14ac:dyDescent="0.25">
      <c r="A284" s="49" t="s">
        <v>89</v>
      </c>
      <c r="B284" s="40"/>
      <c r="C284" s="40"/>
      <c r="D284" s="40"/>
      <c r="E284" s="40"/>
      <c r="F284" s="40"/>
      <c r="G284" s="40"/>
      <c r="H284" s="41"/>
    </row>
    <row r="285" spans="1:8" ht="15.75" x14ac:dyDescent="0.25">
      <c r="A285" s="49"/>
      <c r="B285" s="40"/>
      <c r="C285" s="40"/>
      <c r="D285" s="40"/>
      <c r="E285" s="40"/>
      <c r="F285" s="40"/>
      <c r="G285" s="40"/>
      <c r="H285" s="41"/>
    </row>
    <row r="286" spans="1:8" ht="15.75" x14ac:dyDescent="0.25">
      <c r="A286" s="13"/>
      <c r="B286" s="20" t="s">
        <v>11</v>
      </c>
      <c r="C286" s="20" t="s">
        <v>11</v>
      </c>
      <c r="D286" s="20" t="s">
        <v>7</v>
      </c>
      <c r="E286" s="13"/>
      <c r="F286" s="13"/>
      <c r="G286" s="13"/>
      <c r="H286" s="41"/>
    </row>
    <row r="287" spans="1:8" ht="15.75" x14ac:dyDescent="0.25">
      <c r="A287" s="20" t="s">
        <v>0</v>
      </c>
      <c r="B287" s="20" t="s">
        <v>12</v>
      </c>
      <c r="C287" s="20" t="s">
        <v>12</v>
      </c>
      <c r="D287" s="20" t="s">
        <v>15</v>
      </c>
      <c r="E287" s="20" t="s">
        <v>20</v>
      </c>
      <c r="F287" s="20" t="s">
        <v>73</v>
      </c>
      <c r="G287" s="13"/>
      <c r="H287" s="41"/>
    </row>
    <row r="288" spans="1:8" ht="15.75" x14ac:dyDescent="0.25">
      <c r="A288" s="20" t="s">
        <v>1</v>
      </c>
      <c r="B288" s="20" t="s">
        <v>14</v>
      </c>
      <c r="C288" s="20" t="s">
        <v>16</v>
      </c>
      <c r="D288" s="20" t="s">
        <v>16</v>
      </c>
      <c r="E288" s="20" t="s">
        <v>10</v>
      </c>
      <c r="F288" s="20" t="s">
        <v>10</v>
      </c>
      <c r="G288" s="13"/>
      <c r="H288" s="41"/>
    </row>
    <row r="289" spans="1:8" ht="15.75" x14ac:dyDescent="0.25">
      <c r="A289" s="20" t="s">
        <v>23</v>
      </c>
      <c r="B289" s="20" t="s">
        <v>21</v>
      </c>
      <c r="C289" s="20" t="s">
        <v>19</v>
      </c>
      <c r="D289" s="20" t="s">
        <v>13</v>
      </c>
      <c r="E289" s="20" t="s">
        <v>23</v>
      </c>
      <c r="F289" s="20" t="s">
        <v>23</v>
      </c>
      <c r="G289" s="13"/>
      <c r="H289" s="41"/>
    </row>
    <row r="290" spans="1:8" ht="15.75" x14ac:dyDescent="0.25">
      <c r="A290" s="66" t="s">
        <v>5</v>
      </c>
      <c r="B290" s="13"/>
      <c r="C290" s="23"/>
      <c r="D290" s="53"/>
      <c r="E290" s="53"/>
      <c r="F290" s="53"/>
      <c r="G290" s="13"/>
      <c r="H290" s="41"/>
    </row>
    <row r="291" spans="1:8" ht="15.75" x14ac:dyDescent="0.25">
      <c r="A291" s="66" t="s">
        <v>68</v>
      </c>
      <c r="B291" s="13">
        <v>6661.083333333333</v>
      </c>
      <c r="C291" s="47">
        <v>592.30345789598789</v>
      </c>
      <c r="D291" s="48">
        <v>47344592.299999997</v>
      </c>
      <c r="E291" s="48">
        <v>16864370.559999999</v>
      </c>
      <c r="F291" s="48">
        <v>30480221.739999998</v>
      </c>
      <c r="G291" s="48"/>
      <c r="H291" s="41"/>
    </row>
    <row r="292" spans="1:8" ht="15.75" x14ac:dyDescent="0.25">
      <c r="A292" s="66">
        <v>2016</v>
      </c>
      <c r="B292" s="13">
        <v>6342.75</v>
      </c>
      <c r="C292" s="39">
        <v>586.4507098655946</v>
      </c>
      <c r="D292" s="13">
        <v>44636522.880000003</v>
      </c>
      <c r="E292" s="13">
        <v>15606288.559999999</v>
      </c>
      <c r="F292" s="13">
        <v>29030234.320000004</v>
      </c>
      <c r="G292" s="13"/>
      <c r="H292" s="41"/>
    </row>
    <row r="293" spans="1:8" ht="15.75" x14ac:dyDescent="0.25">
      <c r="A293" s="66">
        <v>2017</v>
      </c>
      <c r="B293" s="13">
        <v>5819.833333333333</v>
      </c>
      <c r="C293" s="39">
        <v>580.32921432457988</v>
      </c>
      <c r="D293" s="13">
        <v>40529031.670000009</v>
      </c>
      <c r="E293" s="13">
        <v>14117900.35</v>
      </c>
      <c r="F293" s="13">
        <v>26411131.320000008</v>
      </c>
      <c r="G293" s="13"/>
      <c r="H293" s="41"/>
    </row>
    <row r="294" spans="1:8" ht="15.75" x14ac:dyDescent="0.25">
      <c r="A294" s="66">
        <v>2018</v>
      </c>
      <c r="B294" s="13">
        <v>5254.583333333333</v>
      </c>
      <c r="C294" s="39">
        <v>575.55095281896763</v>
      </c>
      <c r="D294" s="13">
        <v>36291365.329999998</v>
      </c>
      <c r="E294" s="13">
        <v>12524218.790000001</v>
      </c>
      <c r="F294" s="13">
        <v>23767146.539999999</v>
      </c>
      <c r="G294" s="41"/>
      <c r="H294" s="41"/>
    </row>
    <row r="295" spans="1:8" ht="15.75" x14ac:dyDescent="0.25">
      <c r="A295" s="66">
        <v>2019</v>
      </c>
      <c r="B295" s="13">
        <v>4741.25</v>
      </c>
      <c r="C295" s="39">
        <v>570.42375358115828</v>
      </c>
      <c r="D295" s="13">
        <v>32454259.460000001</v>
      </c>
      <c r="E295" s="13">
        <v>11120344.530000001</v>
      </c>
      <c r="F295" s="13">
        <v>21333914.93</v>
      </c>
      <c r="G295" s="13"/>
      <c r="H295" s="41"/>
    </row>
    <row r="296" spans="1:8" ht="15.75" x14ac:dyDescent="0.25">
      <c r="A296" s="66">
        <v>2020</v>
      </c>
      <c r="B296" s="13">
        <v>4201.666666666667</v>
      </c>
      <c r="C296" s="39">
        <v>558.15755394684641</v>
      </c>
      <c r="D296" s="13">
        <v>28142303.869999997</v>
      </c>
      <c r="E296" s="13">
        <v>9764601.1110399999</v>
      </c>
      <c r="F296" s="13">
        <v>18377702.758959997</v>
      </c>
      <c r="G296" s="13"/>
      <c r="H296" s="41"/>
    </row>
    <row r="297" spans="1:8" ht="15.75" x14ac:dyDescent="0.25">
      <c r="A297" s="66">
        <v>2021</v>
      </c>
      <c r="B297" s="13">
        <v>3653.1666666666665</v>
      </c>
      <c r="C297" s="39">
        <v>564.24668210228572</v>
      </c>
      <c r="D297" s="13">
        <v>24735446.049999997</v>
      </c>
      <c r="E297" s="13">
        <v>9382780.9227600005</v>
      </c>
      <c r="F297" s="13">
        <v>15352665.127239997</v>
      </c>
      <c r="G297" s="13"/>
      <c r="H297" s="41"/>
    </row>
    <row r="298" spans="1:8" ht="15.75" x14ac:dyDescent="0.25">
      <c r="A298" s="66">
        <v>2022</v>
      </c>
      <c r="B298" s="13">
        <v>3142.5833333333335</v>
      </c>
      <c r="C298" s="39">
        <v>561.4918371297498</v>
      </c>
      <c r="D298" s="13">
        <v>21174418.669999998</v>
      </c>
      <c r="E298" s="13">
        <v>7969260.4400000004</v>
      </c>
      <c r="F298" s="13">
        <v>13205158.229999997</v>
      </c>
      <c r="G298" s="13"/>
      <c r="H298" s="41"/>
    </row>
    <row r="299" spans="1:8" ht="15.75" x14ac:dyDescent="0.25">
      <c r="A299" s="66">
        <v>2023</v>
      </c>
      <c r="B299" s="13">
        <v>2650.6666666666665</v>
      </c>
      <c r="C299" s="39">
        <v>549.72599220321933</v>
      </c>
      <c r="D299" s="13">
        <v>17485684.359999999</v>
      </c>
      <c r="E299" s="13">
        <v>6562267.3399999999</v>
      </c>
      <c r="F299" s="13">
        <v>10923417.02</v>
      </c>
      <c r="G299" s="13"/>
      <c r="H299" s="41"/>
    </row>
    <row r="300" spans="1:8" ht="15.75" x14ac:dyDescent="0.25">
      <c r="A300" s="66">
        <v>2024</v>
      </c>
      <c r="B300" s="13">
        <v>2160.25</v>
      </c>
      <c r="C300" s="39">
        <v>547.35655334016121</v>
      </c>
      <c r="D300" s="13">
        <v>14189123.932236999</v>
      </c>
      <c r="E300" s="13">
        <v>4957374.769487001</v>
      </c>
      <c r="F300" s="13">
        <v>9231749.1627499983</v>
      </c>
      <c r="G300" s="13"/>
      <c r="H300" s="41"/>
    </row>
    <row r="301" spans="1:8" ht="15.75" x14ac:dyDescent="0.25">
      <c r="A301" s="66" t="s">
        <v>6</v>
      </c>
      <c r="B301" s="13"/>
      <c r="C301" s="39"/>
      <c r="D301" s="13"/>
      <c r="E301" s="13"/>
      <c r="F301" s="13"/>
      <c r="G301" s="13"/>
      <c r="H301" s="41"/>
    </row>
    <row r="302" spans="1:8" ht="15.75" x14ac:dyDescent="0.25">
      <c r="A302" s="54">
        <v>2025</v>
      </c>
      <c r="B302" s="13">
        <v>1697.4166666666667</v>
      </c>
      <c r="C302" s="39">
        <v>536.51037714225947</v>
      </c>
      <c r="D302" s="13">
        <v>10928179.872010684</v>
      </c>
      <c r="E302" s="13">
        <v>3824862.955203739</v>
      </c>
      <c r="F302" s="13">
        <v>7103316.9168069446</v>
      </c>
      <c r="G302" s="13"/>
      <c r="H302" s="41"/>
    </row>
    <row r="303" spans="1:8" ht="15.75" x14ac:dyDescent="0.25">
      <c r="A303" s="54">
        <v>2026</v>
      </c>
      <c r="B303" s="13">
        <v>1322</v>
      </c>
      <c r="C303" s="39">
        <v>536.68605775247408</v>
      </c>
      <c r="D303" s="13">
        <v>8513987.6201852486</v>
      </c>
      <c r="E303" s="13">
        <v>2979895.6670648367</v>
      </c>
      <c r="F303" s="13">
        <v>5534091.9531204123</v>
      </c>
      <c r="G303" s="13"/>
      <c r="H303" s="41"/>
    </row>
    <row r="304" spans="1:8" ht="15.75" x14ac:dyDescent="0.25">
      <c r="A304" s="54">
        <v>2027</v>
      </c>
      <c r="B304" s="13">
        <v>962</v>
      </c>
      <c r="C304" s="39">
        <v>536.86179588939819</v>
      </c>
      <c r="D304" s="13">
        <v>6197532.5717472136</v>
      </c>
      <c r="E304" s="13">
        <v>2169136.4001115249</v>
      </c>
      <c r="F304" s="13">
        <v>4028396.1716356887</v>
      </c>
      <c r="G304" s="13"/>
      <c r="H304" s="41"/>
    </row>
    <row r="305" spans="1:8" ht="15.75" x14ac:dyDescent="0.25">
      <c r="A305" s="54">
        <v>2028</v>
      </c>
      <c r="B305" s="13">
        <v>634.5</v>
      </c>
      <c r="C305" s="39">
        <v>537.0375915718696</v>
      </c>
      <c r="D305" s="13">
        <v>4089004.2222282151</v>
      </c>
      <c r="E305" s="13">
        <v>1431151.4777798753</v>
      </c>
      <c r="F305" s="13">
        <v>2657852.7444483396</v>
      </c>
      <c r="G305" s="13"/>
      <c r="H305" s="41"/>
    </row>
    <row r="306" spans="1:8" ht="15.75" x14ac:dyDescent="0.25">
      <c r="A306" s="54">
        <v>2029</v>
      </c>
      <c r="B306" s="13">
        <v>367</v>
      </c>
      <c r="C306" s="39">
        <v>537.21344481873132</v>
      </c>
      <c r="D306" s="13">
        <v>2365888.0109816929</v>
      </c>
      <c r="E306" s="13">
        <v>828060.80384359253</v>
      </c>
      <c r="F306" s="13">
        <v>1537827.2071381004</v>
      </c>
      <c r="G306" s="13"/>
      <c r="H306" s="41"/>
    </row>
    <row r="307" spans="1:8" ht="15.75" x14ac:dyDescent="0.25">
      <c r="A307" s="54"/>
      <c r="B307" s="13"/>
      <c r="C307" s="39"/>
      <c r="D307" s="13"/>
      <c r="E307" s="13"/>
      <c r="F307" s="13"/>
      <c r="G307" s="13"/>
      <c r="H307" s="41"/>
    </row>
    <row r="308" spans="1:8" ht="15.75" x14ac:dyDescent="0.25">
      <c r="A308" s="41"/>
      <c r="B308" s="41"/>
      <c r="C308" s="41"/>
      <c r="D308" s="41"/>
      <c r="E308" s="41"/>
      <c r="F308" s="41"/>
      <c r="G308" s="13"/>
      <c r="H308" s="41"/>
    </row>
    <row r="309" spans="1:8" ht="15.75" x14ac:dyDescent="0.25">
      <c r="A309" s="40" t="s">
        <v>2</v>
      </c>
      <c r="B309" s="40"/>
      <c r="C309" s="40"/>
      <c r="D309" s="40"/>
      <c r="E309" s="40"/>
      <c r="F309" s="40"/>
      <c r="G309" s="40"/>
      <c r="H309" s="41"/>
    </row>
    <row r="310" spans="1:8" ht="15.75" x14ac:dyDescent="0.25">
      <c r="A310" s="40" t="s">
        <v>76</v>
      </c>
      <c r="B310" s="49"/>
      <c r="C310" s="49"/>
      <c r="D310" s="49"/>
      <c r="E310" s="49"/>
      <c r="F310" s="49"/>
      <c r="G310" s="49"/>
      <c r="H310" s="41"/>
    </row>
    <row r="311" spans="1:8" ht="15.75" x14ac:dyDescent="0.25">
      <c r="A311" s="40" t="s">
        <v>4</v>
      </c>
      <c r="B311" s="40"/>
      <c r="C311" s="40"/>
      <c r="D311" s="40"/>
      <c r="E311" s="40"/>
      <c r="F311" s="40"/>
      <c r="G311" s="40"/>
      <c r="H311" s="41"/>
    </row>
    <row r="312" spans="1:8" ht="15.75" x14ac:dyDescent="0.25">
      <c r="A312" s="49" t="s">
        <v>92</v>
      </c>
      <c r="B312" s="40"/>
      <c r="C312" s="40"/>
      <c r="D312" s="40"/>
      <c r="E312" s="40"/>
      <c r="F312" s="40"/>
      <c r="G312" s="40"/>
      <c r="H312" s="41"/>
    </row>
    <row r="313" spans="1:8" ht="15.75" x14ac:dyDescent="0.25">
      <c r="A313" s="49"/>
      <c r="B313" s="40"/>
      <c r="C313" s="40"/>
      <c r="D313" s="40"/>
      <c r="E313" s="40"/>
      <c r="F313" s="40"/>
      <c r="G313" s="40"/>
      <c r="H313" s="41"/>
    </row>
    <row r="314" spans="1:8" ht="15.75" x14ac:dyDescent="0.25">
      <c r="A314" s="13"/>
      <c r="B314" s="20" t="s">
        <v>11</v>
      </c>
      <c r="C314" s="20" t="s">
        <v>11</v>
      </c>
      <c r="D314" s="20" t="s">
        <v>7</v>
      </c>
      <c r="E314" s="13"/>
      <c r="F314" s="13"/>
      <c r="G314" s="13"/>
      <c r="H314" s="41"/>
    </row>
    <row r="315" spans="1:8" ht="15.75" x14ac:dyDescent="0.25">
      <c r="A315" s="20" t="s">
        <v>0</v>
      </c>
      <c r="B315" s="20" t="s">
        <v>12</v>
      </c>
      <c r="C315" s="20" t="s">
        <v>12</v>
      </c>
      <c r="D315" s="20" t="s">
        <v>15</v>
      </c>
      <c r="E315" s="20" t="s">
        <v>20</v>
      </c>
      <c r="F315" s="20" t="s">
        <v>73</v>
      </c>
      <c r="G315" s="13"/>
      <c r="H315" s="41"/>
    </row>
    <row r="316" spans="1:8" ht="15.75" x14ac:dyDescent="0.25">
      <c r="A316" s="20" t="s">
        <v>1</v>
      </c>
      <c r="B316" s="20" t="s">
        <v>14</v>
      </c>
      <c r="C316" s="20" t="s">
        <v>16</v>
      </c>
      <c r="D316" s="20" t="s">
        <v>16</v>
      </c>
      <c r="E316" s="20" t="s">
        <v>10</v>
      </c>
      <c r="F316" s="20" t="s">
        <v>10</v>
      </c>
      <c r="G316" s="13"/>
      <c r="H316" s="41"/>
    </row>
    <row r="317" spans="1:8" ht="15.75" x14ac:dyDescent="0.25">
      <c r="A317" s="20" t="s">
        <v>23</v>
      </c>
      <c r="B317" s="20" t="s">
        <v>21</v>
      </c>
      <c r="C317" s="20" t="s">
        <v>19</v>
      </c>
      <c r="D317" s="20" t="s">
        <v>13</v>
      </c>
      <c r="E317" s="20" t="s">
        <v>23</v>
      </c>
      <c r="F317" s="20" t="s">
        <v>23</v>
      </c>
      <c r="G317" s="13"/>
      <c r="H317" s="41"/>
    </row>
    <row r="318" spans="1:8" ht="15.75" x14ac:dyDescent="0.25">
      <c r="A318" s="66" t="s">
        <v>5</v>
      </c>
      <c r="B318" s="13"/>
      <c r="C318" s="23"/>
      <c r="D318" s="53"/>
      <c r="E318" s="53"/>
      <c r="F318" s="53"/>
      <c r="G318" s="13"/>
      <c r="H318" s="41"/>
    </row>
    <row r="319" spans="1:8" ht="15.75" x14ac:dyDescent="0.25">
      <c r="A319" s="66" t="s">
        <v>68</v>
      </c>
      <c r="B319" s="13">
        <v>2007.1666666666667</v>
      </c>
      <c r="C319" s="47">
        <v>330.84181682305069</v>
      </c>
      <c r="D319" s="48">
        <v>7968656</v>
      </c>
      <c r="E319" s="48">
        <v>172848</v>
      </c>
      <c r="F319" s="48">
        <v>7795808</v>
      </c>
      <c r="G319" s="48"/>
      <c r="H319" s="41"/>
    </row>
    <row r="320" spans="1:8" ht="15.75" x14ac:dyDescent="0.25">
      <c r="A320" s="66">
        <v>2016</v>
      </c>
      <c r="B320" s="13">
        <v>1631.0833333333333</v>
      </c>
      <c r="C320" s="39">
        <v>313.87651356460429</v>
      </c>
      <c r="D320" s="13">
        <v>6143505</v>
      </c>
      <c r="E320" s="13">
        <v>0</v>
      </c>
      <c r="F320" s="13">
        <v>6143505</v>
      </c>
      <c r="G320" s="13"/>
      <c r="H320" s="41"/>
    </row>
    <row r="321" spans="1:8" ht="15.75" x14ac:dyDescent="0.25">
      <c r="A321" s="66">
        <v>2017</v>
      </c>
      <c r="B321" s="13">
        <v>1028</v>
      </c>
      <c r="C321" s="39">
        <v>326.19759808690014</v>
      </c>
      <c r="D321" s="13">
        <v>4023973.5700000003</v>
      </c>
      <c r="E321" s="13">
        <v>0</v>
      </c>
      <c r="F321" s="13">
        <v>4023973.5700000003</v>
      </c>
      <c r="G321" s="13"/>
      <c r="H321" s="41"/>
    </row>
    <row r="322" spans="1:8" ht="15.75" x14ac:dyDescent="0.25">
      <c r="A322" s="66">
        <v>2018</v>
      </c>
      <c r="B322" s="13">
        <v>492.58333333333331</v>
      </c>
      <c r="C322" s="39">
        <v>346.76678903738798</v>
      </c>
      <c r="D322" s="13">
        <v>2049738.4900000002</v>
      </c>
      <c r="E322" s="13">
        <v>0</v>
      </c>
      <c r="F322" s="13">
        <v>2049738.4900000002</v>
      </c>
      <c r="G322" s="41"/>
      <c r="H322" s="41"/>
    </row>
    <row r="323" spans="1:8" ht="15.75" x14ac:dyDescent="0.25">
      <c r="A323" s="66">
        <v>2019</v>
      </c>
      <c r="B323" s="13">
        <v>115.41666666666667</v>
      </c>
      <c r="C323" s="39">
        <v>457.0417833935017</v>
      </c>
      <c r="D323" s="13">
        <v>633002.86999999988</v>
      </c>
      <c r="E323" s="13">
        <v>0</v>
      </c>
      <c r="F323" s="13">
        <v>633002.86999999988</v>
      </c>
      <c r="G323" s="13"/>
      <c r="H323" s="41"/>
    </row>
    <row r="324" spans="1:8" ht="15.75" x14ac:dyDescent="0.25">
      <c r="A324" s="66">
        <v>2020</v>
      </c>
      <c r="B324" s="13">
        <v>34.166666666666664</v>
      </c>
      <c r="C324" s="39">
        <v>713.54919512195113</v>
      </c>
      <c r="D324" s="13">
        <v>292555.17</v>
      </c>
      <c r="E324" s="13">
        <v>0</v>
      </c>
      <c r="F324" s="13">
        <v>292555.17</v>
      </c>
      <c r="G324" s="13"/>
      <c r="H324" s="41"/>
    </row>
    <row r="325" spans="1:8" ht="15.75" x14ac:dyDescent="0.25">
      <c r="A325" s="66">
        <v>2021</v>
      </c>
      <c r="B325" s="13">
        <v>29.416666666666668</v>
      </c>
      <c r="C325" s="39">
        <v>744.30518413597736</v>
      </c>
      <c r="D325" s="13">
        <v>262739.73</v>
      </c>
      <c r="E325" s="13">
        <v>0</v>
      </c>
      <c r="F325" s="13">
        <v>262739.73</v>
      </c>
      <c r="G325" s="13"/>
      <c r="H325" s="41"/>
    </row>
    <row r="326" spans="1:8" ht="15.75" x14ac:dyDescent="0.25">
      <c r="A326" s="66">
        <v>2022</v>
      </c>
      <c r="B326" s="13">
        <v>26.5</v>
      </c>
      <c r="C326" s="39">
        <v>665.96490566037721</v>
      </c>
      <c r="D326" s="13">
        <v>211776.83999999997</v>
      </c>
      <c r="E326" s="13">
        <v>0</v>
      </c>
      <c r="F326" s="13">
        <v>211776.83999999997</v>
      </c>
      <c r="G326" s="13"/>
      <c r="H326" s="41"/>
    </row>
    <row r="327" spans="1:8" ht="15.75" x14ac:dyDescent="0.25">
      <c r="A327" s="66">
        <v>2023</v>
      </c>
      <c r="B327" s="13">
        <v>17.333333333333332</v>
      </c>
      <c r="C327" s="39">
        <v>769.66995192307706</v>
      </c>
      <c r="D327" s="13">
        <v>160091.35000000003</v>
      </c>
      <c r="E327" s="13">
        <v>0</v>
      </c>
      <c r="F327" s="13">
        <v>160091.35000000003</v>
      </c>
      <c r="G327" s="13"/>
      <c r="H327" s="41"/>
    </row>
    <row r="328" spans="1:8" ht="15.75" x14ac:dyDescent="0.25">
      <c r="A328" s="66">
        <v>2024</v>
      </c>
      <c r="B328" s="13">
        <v>8</v>
      </c>
      <c r="C328" s="39">
        <v>918.53916666666657</v>
      </c>
      <c r="D328" s="13">
        <v>88179.76</v>
      </c>
      <c r="E328" s="13">
        <v>0</v>
      </c>
      <c r="F328" s="13">
        <v>88179.76</v>
      </c>
      <c r="G328" s="13"/>
      <c r="H328" s="41"/>
    </row>
    <row r="329" spans="1:8" ht="15.75" x14ac:dyDescent="0.25">
      <c r="A329" s="66" t="s">
        <v>6</v>
      </c>
      <c r="B329" s="13"/>
      <c r="C329" s="39"/>
      <c r="D329" s="13"/>
      <c r="E329" s="13"/>
      <c r="F329" s="13"/>
      <c r="G329" s="13"/>
      <c r="H329" s="41"/>
    </row>
    <row r="330" spans="1:8" ht="15.75" x14ac:dyDescent="0.25">
      <c r="A330" s="54">
        <v>2025</v>
      </c>
      <c r="B330" s="13">
        <v>4.5</v>
      </c>
      <c r="C330" s="39">
        <v>390.39573385746377</v>
      </c>
      <c r="D330" s="13">
        <v>21081.369628303044</v>
      </c>
      <c r="E330" s="13">
        <v>0</v>
      </c>
      <c r="F330" s="13">
        <v>21081.369628303044</v>
      </c>
      <c r="G330" s="13"/>
      <c r="H330" s="41"/>
    </row>
    <row r="331" spans="1:8" ht="15.75" x14ac:dyDescent="0.25">
      <c r="A331" s="54">
        <v>2026</v>
      </c>
      <c r="B331" s="13">
        <v>4.5</v>
      </c>
      <c r="C331" s="39">
        <v>391.18193672521579</v>
      </c>
      <c r="D331" s="13">
        <v>21123.824583161651</v>
      </c>
      <c r="E331" s="13">
        <v>0</v>
      </c>
      <c r="F331" s="13">
        <v>21123.824583161651</v>
      </c>
      <c r="G331" s="13"/>
      <c r="H331" s="41"/>
    </row>
    <row r="332" spans="1:8" ht="15.75" x14ac:dyDescent="0.25">
      <c r="A332" s="54">
        <v>2027</v>
      </c>
      <c r="B332" s="13">
        <v>4.5</v>
      </c>
      <c r="C332" s="39">
        <v>391.96972289651256</v>
      </c>
      <c r="D332" s="13">
        <v>21166.365036411677</v>
      </c>
      <c r="E332" s="13">
        <v>0</v>
      </c>
      <c r="F332" s="13">
        <v>21166.365036411677</v>
      </c>
      <c r="G332" s="13"/>
      <c r="H332" s="41"/>
    </row>
    <row r="333" spans="1:8" ht="15.75" x14ac:dyDescent="0.25">
      <c r="A333" s="54">
        <v>2028</v>
      </c>
      <c r="B333" s="13">
        <v>4.5</v>
      </c>
      <c r="C333" s="39">
        <v>391.96972289651256</v>
      </c>
      <c r="D333" s="13">
        <v>21166.365036411677</v>
      </c>
      <c r="E333" s="13">
        <v>0</v>
      </c>
      <c r="F333" s="13">
        <v>21166.365036411677</v>
      </c>
      <c r="G333" s="13"/>
      <c r="H333" s="41"/>
    </row>
    <row r="334" spans="1:8" ht="15.75" x14ac:dyDescent="0.25">
      <c r="A334" s="54">
        <v>2029</v>
      </c>
      <c r="B334" s="13">
        <v>4.5</v>
      </c>
      <c r="C334" s="39">
        <v>391.96972289651256</v>
      </c>
      <c r="D334" s="13">
        <v>21166.365036411677</v>
      </c>
      <c r="E334" s="13">
        <v>0</v>
      </c>
      <c r="F334" s="13">
        <v>21166.365036411677</v>
      </c>
      <c r="G334" s="13"/>
      <c r="H334" s="41"/>
    </row>
    <row r="335" spans="1:8" ht="15.75" x14ac:dyDescent="0.25">
      <c r="A335" s="54"/>
      <c r="B335" s="13"/>
      <c r="C335" s="39"/>
      <c r="D335" s="13"/>
      <c r="E335" s="13"/>
      <c r="F335" s="13"/>
      <c r="G335" s="13"/>
      <c r="H335" s="41"/>
    </row>
    <row r="336" spans="1:8" ht="15.75" x14ac:dyDescent="0.25">
      <c r="A336" s="41"/>
      <c r="B336" s="41"/>
      <c r="C336" s="41"/>
      <c r="D336" s="41"/>
      <c r="E336" s="41"/>
      <c r="F336" s="41"/>
      <c r="G336" s="13"/>
      <c r="H336" s="41"/>
    </row>
    <row r="337" spans="1:8" ht="15.75" x14ac:dyDescent="0.25">
      <c r="A337" s="40" t="s">
        <v>2</v>
      </c>
      <c r="B337" s="49"/>
      <c r="C337" s="49"/>
      <c r="D337" s="49"/>
      <c r="E337" s="49"/>
      <c r="F337" s="49"/>
      <c r="G337" s="49"/>
      <c r="H337" s="41"/>
    </row>
    <row r="338" spans="1:8" ht="15.75" x14ac:dyDescent="0.25">
      <c r="A338" s="40" t="s">
        <v>72</v>
      </c>
      <c r="B338" s="49"/>
      <c r="C338" s="49"/>
      <c r="D338" s="49"/>
      <c r="E338" s="49"/>
      <c r="F338" s="49"/>
      <c r="G338" s="49"/>
      <c r="H338" s="41"/>
    </row>
    <row r="339" spans="1:8" ht="15.75" x14ac:dyDescent="0.25">
      <c r="A339" s="40" t="s">
        <v>8</v>
      </c>
      <c r="B339" s="49"/>
      <c r="C339" s="49"/>
      <c r="D339" s="49"/>
      <c r="E339" s="49"/>
      <c r="F339" s="49"/>
      <c r="G339" s="49"/>
      <c r="H339" s="41"/>
    </row>
    <row r="340" spans="1:8" ht="15.75" x14ac:dyDescent="0.25">
      <c r="A340" s="49" t="s">
        <v>87</v>
      </c>
      <c r="B340" s="40"/>
      <c r="C340" s="40"/>
      <c r="D340" s="40"/>
      <c r="E340" s="40"/>
      <c r="F340" s="40"/>
      <c r="G340" s="40"/>
      <c r="H340" s="41"/>
    </row>
    <row r="341" spans="1:8" ht="15.75" x14ac:dyDescent="0.25">
      <c r="A341" s="40"/>
      <c r="B341" s="40"/>
      <c r="C341" s="40"/>
      <c r="D341" s="40"/>
      <c r="E341" s="40"/>
      <c r="F341" s="40"/>
      <c r="G341" s="40"/>
      <c r="H341" s="41"/>
    </row>
    <row r="342" spans="1:8" ht="15.75" x14ac:dyDescent="0.25">
      <c r="A342" s="13"/>
      <c r="B342" s="20" t="s">
        <v>11</v>
      </c>
      <c r="C342" s="20" t="s">
        <v>11</v>
      </c>
      <c r="D342" s="20" t="s">
        <v>7</v>
      </c>
      <c r="E342" s="13"/>
      <c r="F342" s="13"/>
      <c r="G342" s="13"/>
      <c r="H342" s="41"/>
    </row>
    <row r="343" spans="1:8" ht="15.75" x14ac:dyDescent="0.25">
      <c r="A343" s="20" t="s">
        <v>0</v>
      </c>
      <c r="B343" s="20" t="s">
        <v>12</v>
      </c>
      <c r="C343" s="20" t="s">
        <v>12</v>
      </c>
      <c r="D343" s="20" t="s">
        <v>15</v>
      </c>
      <c r="E343" s="20" t="s">
        <v>20</v>
      </c>
      <c r="F343" s="20" t="s">
        <v>75</v>
      </c>
      <c r="G343" s="13"/>
      <c r="H343" s="41"/>
    </row>
    <row r="344" spans="1:8" ht="15.75" x14ac:dyDescent="0.25">
      <c r="A344" s="20" t="s">
        <v>1</v>
      </c>
      <c r="B344" s="20" t="s">
        <v>14</v>
      </c>
      <c r="C344" s="20" t="s">
        <v>16</v>
      </c>
      <c r="D344" s="20" t="s">
        <v>16</v>
      </c>
      <c r="E344" s="20" t="s">
        <v>10</v>
      </c>
      <c r="F344" s="20" t="s">
        <v>10</v>
      </c>
      <c r="G344" s="13"/>
      <c r="H344" s="41"/>
    </row>
    <row r="345" spans="1:8" ht="15.75" x14ac:dyDescent="0.25">
      <c r="A345" s="20" t="s">
        <v>23</v>
      </c>
      <c r="B345" s="20" t="s">
        <v>21</v>
      </c>
      <c r="C345" s="20" t="s">
        <v>19</v>
      </c>
      <c r="D345" s="20" t="s">
        <v>13</v>
      </c>
      <c r="E345" s="20" t="s">
        <v>23</v>
      </c>
      <c r="F345" s="20" t="s">
        <v>23</v>
      </c>
      <c r="G345" s="13"/>
      <c r="H345" s="41"/>
    </row>
    <row r="346" spans="1:8" ht="15.75" x14ac:dyDescent="0.25">
      <c r="A346" s="66" t="s">
        <v>5</v>
      </c>
      <c r="B346" s="13"/>
      <c r="C346" s="23"/>
      <c r="D346" s="53"/>
      <c r="E346" s="53"/>
      <c r="F346" s="53"/>
      <c r="G346" s="13"/>
      <c r="H346" s="41"/>
    </row>
    <row r="347" spans="1:8" ht="15.75" x14ac:dyDescent="0.25">
      <c r="A347" s="66" t="s">
        <v>68</v>
      </c>
      <c r="B347" s="13"/>
      <c r="C347" s="47"/>
      <c r="D347" s="48">
        <v>-828247.60000000149</v>
      </c>
      <c r="E347" s="48">
        <v>-14840.779999999329</v>
      </c>
      <c r="F347" s="48">
        <v>-813406.82000000775</v>
      </c>
      <c r="G347" s="48"/>
      <c r="H347" s="41"/>
    </row>
    <row r="348" spans="1:8" ht="15.75" x14ac:dyDescent="0.25">
      <c r="A348" s="66">
        <v>2016</v>
      </c>
      <c r="B348" s="13"/>
      <c r="C348" s="39"/>
      <c r="D348" s="13">
        <v>1545389.9800000018</v>
      </c>
      <c r="E348" s="13">
        <v>2103196.490000003</v>
      </c>
      <c r="F348" s="13">
        <v>-557806.50999999791</v>
      </c>
      <c r="G348" s="13"/>
      <c r="H348" s="41"/>
    </row>
    <row r="349" spans="1:8" ht="15.75" x14ac:dyDescent="0.25">
      <c r="A349" s="66">
        <v>2017</v>
      </c>
      <c r="B349" s="13"/>
      <c r="C349" s="39"/>
      <c r="D349" s="13">
        <v>3250628.2299999935</v>
      </c>
      <c r="E349" s="13"/>
      <c r="F349" s="13">
        <v>1038511.9399999809</v>
      </c>
      <c r="G349" s="13"/>
      <c r="H349" s="41"/>
    </row>
    <row r="350" spans="1:8" ht="15.75" x14ac:dyDescent="0.25">
      <c r="A350" s="66">
        <v>2018</v>
      </c>
      <c r="B350" s="13"/>
      <c r="C350" s="39"/>
      <c r="D350" s="13">
        <v>1570514.0200000326</v>
      </c>
      <c r="E350" s="13">
        <v>920359.50999999093</v>
      </c>
      <c r="F350" s="13">
        <v>9323131.660000043</v>
      </c>
      <c r="G350" s="41"/>
      <c r="H350" s="41"/>
    </row>
    <row r="351" spans="1:8" ht="15.75" x14ac:dyDescent="0.25">
      <c r="A351" s="66">
        <v>2019</v>
      </c>
      <c r="B351" s="13"/>
      <c r="C351" s="39"/>
      <c r="D351" s="13">
        <v>5258010.29</v>
      </c>
      <c r="E351" s="13">
        <v>2878201.7200000016</v>
      </c>
      <c r="F351" s="13">
        <v>16180858.919999987</v>
      </c>
      <c r="G351" s="13"/>
      <c r="H351" s="41"/>
    </row>
    <row r="352" spans="1:8" ht="15.75" x14ac:dyDescent="0.25">
      <c r="A352" s="66">
        <v>2020</v>
      </c>
      <c r="B352" s="41"/>
      <c r="C352" s="41"/>
      <c r="D352" s="13">
        <v>3651988.1399999755</v>
      </c>
      <c r="E352" s="13">
        <v>2364915.7500000019</v>
      </c>
      <c r="F352" s="13">
        <v>1287072.3899999827</v>
      </c>
      <c r="G352" s="13"/>
      <c r="H352" s="41"/>
    </row>
    <row r="353" spans="1:10" ht="15.75" x14ac:dyDescent="0.25">
      <c r="A353" s="66">
        <v>2021</v>
      </c>
      <c r="B353" s="13"/>
      <c r="C353" s="39"/>
      <c r="D353" s="13">
        <v>6640946.0599999996</v>
      </c>
      <c r="E353" s="13">
        <v>5307058.7300000023</v>
      </c>
      <c r="F353" s="13">
        <v>1333887.33</v>
      </c>
      <c r="G353" s="13"/>
      <c r="H353" s="41"/>
    </row>
    <row r="354" spans="1:10" ht="15.75" x14ac:dyDescent="0.25">
      <c r="A354" s="66">
        <v>2022</v>
      </c>
      <c r="B354" s="13"/>
      <c r="C354" s="39"/>
      <c r="D354" s="13">
        <v>8948594.0900000185</v>
      </c>
      <c r="E354" s="13">
        <v>1256839.6900000013</v>
      </c>
      <c r="F354" s="13">
        <v>7691754.4000000292</v>
      </c>
      <c r="G354" s="13"/>
      <c r="H354" s="41"/>
    </row>
    <row r="355" spans="1:10" ht="15.75" x14ac:dyDescent="0.25">
      <c r="A355" s="66">
        <v>2023</v>
      </c>
      <c r="B355" s="13"/>
      <c r="C355" s="39"/>
      <c r="D355" s="13">
        <v>14177824.969999988</v>
      </c>
      <c r="E355" s="13">
        <v>4231104.8700000029</v>
      </c>
      <c r="F355" s="13">
        <v>9946720.099999981</v>
      </c>
      <c r="G355" s="13"/>
      <c r="H355" s="41"/>
    </row>
    <row r="356" spans="1:10" ht="15.75" x14ac:dyDescent="0.25">
      <c r="A356" s="66">
        <v>2024</v>
      </c>
      <c r="B356" s="13"/>
      <c r="C356" s="39"/>
      <c r="D356" s="13">
        <v>9241902.9913630113</v>
      </c>
      <c r="E356" s="13">
        <v>3435407.4586170195</v>
      </c>
      <c r="F356" s="13">
        <v>5806495.5327459797</v>
      </c>
      <c r="G356" s="13"/>
      <c r="H356" s="41"/>
    </row>
    <row r="357" spans="1:10" ht="15.75" x14ac:dyDescent="0.25">
      <c r="A357" s="66" t="s">
        <v>6</v>
      </c>
      <c r="B357" s="13"/>
      <c r="C357" s="39"/>
      <c r="D357" s="13"/>
      <c r="E357" s="13"/>
      <c r="F357" s="13"/>
      <c r="G357" s="13"/>
      <c r="H357" s="41"/>
    </row>
    <row r="358" spans="1:10" ht="15.75" x14ac:dyDescent="0.25">
      <c r="A358" s="54">
        <v>2025</v>
      </c>
      <c r="B358" s="13"/>
      <c r="C358" s="39"/>
      <c r="D358" s="13">
        <v>7000000</v>
      </c>
      <c r="E358" s="13">
        <v>0</v>
      </c>
      <c r="F358" s="13">
        <v>6999999.9999999991</v>
      </c>
      <c r="G358" s="13"/>
      <c r="H358" s="41"/>
      <c r="I358" s="41"/>
      <c r="J358" s="41"/>
    </row>
    <row r="359" spans="1:10" ht="15.75" x14ac:dyDescent="0.25">
      <c r="A359" s="54">
        <v>2026</v>
      </c>
      <c r="B359" s="13"/>
      <c r="C359" s="39"/>
      <c r="D359" s="13">
        <v>8000000</v>
      </c>
      <c r="E359" s="13">
        <v>0</v>
      </c>
      <c r="F359" s="13">
        <v>8000000.0000000019</v>
      </c>
      <c r="G359" s="13"/>
      <c r="H359" s="41"/>
      <c r="I359" s="41"/>
      <c r="J359" s="41"/>
    </row>
    <row r="360" spans="1:10" ht="15.75" x14ac:dyDescent="0.25">
      <c r="A360" s="54">
        <v>2027</v>
      </c>
      <c r="B360" s="13"/>
      <c r="C360" s="39"/>
      <c r="D360" s="13">
        <v>8500000</v>
      </c>
      <c r="E360" s="13">
        <v>0</v>
      </c>
      <c r="F360" s="13">
        <v>8500000.0000000149</v>
      </c>
      <c r="G360" s="13"/>
      <c r="H360" s="41"/>
      <c r="I360" s="41"/>
      <c r="J360" s="41"/>
    </row>
    <row r="361" spans="1:10" ht="15.75" x14ac:dyDescent="0.25">
      <c r="A361" s="54">
        <v>2028</v>
      </c>
      <c r="B361" s="13"/>
      <c r="C361" s="39"/>
      <c r="D361" s="13">
        <v>9000000</v>
      </c>
      <c r="E361" s="13">
        <v>0</v>
      </c>
      <c r="F361" s="13">
        <v>9000000.0000000112</v>
      </c>
      <c r="G361" s="13"/>
      <c r="H361" s="41"/>
      <c r="I361" s="41"/>
      <c r="J361" s="41"/>
    </row>
    <row r="362" spans="1:10" ht="15.75" x14ac:dyDescent="0.25">
      <c r="A362" s="54">
        <v>2029</v>
      </c>
      <c r="B362" s="13"/>
      <c r="C362" s="39"/>
      <c r="D362" s="13">
        <v>9000000</v>
      </c>
      <c r="E362" s="13">
        <v>0</v>
      </c>
      <c r="F362" s="13">
        <v>9000000</v>
      </c>
      <c r="G362" s="13"/>
      <c r="H362" s="41"/>
      <c r="I362" s="41"/>
      <c r="J362" s="41"/>
    </row>
    <row r="363" spans="1:10" ht="15.75" x14ac:dyDescent="0.25">
      <c r="A363" s="54"/>
      <c r="B363" s="13"/>
      <c r="C363" s="39"/>
      <c r="D363" s="13"/>
      <c r="E363" s="13"/>
      <c r="F363" s="13"/>
      <c r="G363" s="13"/>
      <c r="H363" s="41"/>
    </row>
    <row r="364" spans="1:10" ht="15.75" x14ac:dyDescent="0.25">
      <c r="A364" s="54"/>
      <c r="B364" s="13"/>
      <c r="C364" s="13"/>
      <c r="D364" s="13"/>
      <c r="E364" s="13"/>
      <c r="F364" s="13"/>
      <c r="G364" s="13"/>
      <c r="H364" s="41"/>
    </row>
    <row r="365" spans="1:10" ht="15.75" x14ac:dyDescent="0.25">
      <c r="A365" s="40" t="s">
        <v>2</v>
      </c>
      <c r="B365" s="49"/>
      <c r="C365" s="49"/>
      <c r="D365" s="49"/>
      <c r="E365" s="49"/>
      <c r="F365" s="49"/>
      <c r="G365" s="49"/>
      <c r="H365" s="41"/>
    </row>
    <row r="366" spans="1:10" ht="15.75" x14ac:dyDescent="0.25">
      <c r="A366" s="40" t="s">
        <v>74</v>
      </c>
      <c r="B366" s="49"/>
      <c r="C366" s="49"/>
      <c r="D366" s="49"/>
      <c r="E366" s="49"/>
      <c r="F366" s="49"/>
      <c r="G366" s="49"/>
      <c r="H366" s="41"/>
    </row>
    <row r="367" spans="1:10" ht="15.75" x14ac:dyDescent="0.25">
      <c r="A367" s="40" t="s">
        <v>8</v>
      </c>
      <c r="B367" s="40"/>
      <c r="C367" s="40"/>
      <c r="D367" s="40"/>
      <c r="E367" s="40"/>
      <c r="F367" s="40"/>
      <c r="G367" s="40"/>
      <c r="H367" s="41"/>
    </row>
    <row r="368" spans="1:10" ht="15.75" x14ac:dyDescent="0.25">
      <c r="A368" s="49" t="s">
        <v>88</v>
      </c>
      <c r="B368" s="40"/>
      <c r="C368" s="40"/>
      <c r="D368" s="40"/>
      <c r="E368" s="40"/>
      <c r="F368" s="40"/>
      <c r="G368" s="40"/>
      <c r="H368" s="41"/>
    </row>
    <row r="369" spans="1:8" ht="15.75" x14ac:dyDescent="0.25">
      <c r="A369" s="40"/>
      <c r="B369" s="40"/>
      <c r="C369" s="40"/>
      <c r="D369" s="40"/>
      <c r="E369" s="40"/>
      <c r="F369" s="40"/>
      <c r="G369" s="40"/>
      <c r="H369" s="41"/>
    </row>
    <row r="370" spans="1:8" ht="15.75" x14ac:dyDescent="0.25">
      <c r="A370" s="20"/>
      <c r="B370" s="20" t="s">
        <v>11</v>
      </c>
      <c r="C370" s="20" t="s">
        <v>11</v>
      </c>
      <c r="D370" s="20" t="s">
        <v>7</v>
      </c>
      <c r="E370" s="20"/>
      <c r="F370" s="20"/>
      <c r="G370" s="13"/>
      <c r="H370" s="41"/>
    </row>
    <row r="371" spans="1:8" ht="15.75" x14ac:dyDescent="0.25">
      <c r="A371" s="20" t="s">
        <v>0</v>
      </c>
      <c r="B371" s="20" t="s">
        <v>12</v>
      </c>
      <c r="C371" s="20" t="s">
        <v>12</v>
      </c>
      <c r="D371" s="20" t="s">
        <v>15</v>
      </c>
      <c r="E371" s="20" t="s">
        <v>20</v>
      </c>
      <c r="F371" s="20" t="s">
        <v>75</v>
      </c>
      <c r="G371" s="13"/>
      <c r="H371" s="41"/>
    </row>
    <row r="372" spans="1:8" ht="15.75" x14ac:dyDescent="0.25">
      <c r="A372" s="20" t="s">
        <v>1</v>
      </c>
      <c r="B372" s="20" t="s">
        <v>14</v>
      </c>
      <c r="C372" s="20" t="s">
        <v>16</v>
      </c>
      <c r="D372" s="20" t="s">
        <v>16</v>
      </c>
      <c r="E372" s="20" t="s">
        <v>10</v>
      </c>
      <c r="F372" s="20" t="s">
        <v>10</v>
      </c>
      <c r="G372" s="13"/>
      <c r="H372" s="41"/>
    </row>
    <row r="373" spans="1:8" ht="15.75" x14ac:dyDescent="0.25">
      <c r="A373" s="20" t="s">
        <v>23</v>
      </c>
      <c r="B373" s="20" t="s">
        <v>21</v>
      </c>
      <c r="C373" s="20" t="s">
        <v>19</v>
      </c>
      <c r="D373" s="20" t="s">
        <v>13</v>
      </c>
      <c r="E373" s="20" t="s">
        <v>23</v>
      </c>
      <c r="F373" s="20" t="s">
        <v>23</v>
      </c>
      <c r="G373" s="13"/>
      <c r="H373" s="41"/>
    </row>
    <row r="374" spans="1:8" ht="15.75" x14ac:dyDescent="0.25">
      <c r="A374" s="66" t="s">
        <v>5</v>
      </c>
      <c r="B374" s="13"/>
      <c r="C374" s="47"/>
      <c r="D374" s="48"/>
      <c r="E374" s="48"/>
      <c r="F374" s="48"/>
      <c r="G374" s="48"/>
      <c r="H374" s="41"/>
    </row>
    <row r="375" spans="1:8" ht="15.75" x14ac:dyDescent="0.25">
      <c r="A375" s="66">
        <v>2015</v>
      </c>
      <c r="B375" s="13"/>
      <c r="C375" s="39"/>
      <c r="D375" s="48">
        <v>45576.029999993742</v>
      </c>
      <c r="E375" s="48">
        <v>71873.650000000373</v>
      </c>
      <c r="F375" s="48">
        <v>-26297.620000004768</v>
      </c>
      <c r="G375" s="13"/>
      <c r="H375" s="41"/>
    </row>
    <row r="376" spans="1:8" ht="15.75" x14ac:dyDescent="0.25">
      <c r="A376" s="66">
        <v>2016</v>
      </c>
      <c r="B376" s="13"/>
      <c r="C376" s="39"/>
      <c r="D376" s="13">
        <v>-512198.62999999523</v>
      </c>
      <c r="E376" s="13">
        <v>30943.720000000671</v>
      </c>
      <c r="F376" s="13">
        <v>-543142.35000000149</v>
      </c>
      <c r="G376" s="13"/>
      <c r="H376" s="41"/>
    </row>
    <row r="377" spans="1:8" ht="15.75" x14ac:dyDescent="0.25">
      <c r="A377" s="66">
        <v>2017</v>
      </c>
      <c r="B377" s="13"/>
      <c r="C377" s="39"/>
      <c r="D377" s="13">
        <v>971421.56999999285</v>
      </c>
      <c r="E377" s="13">
        <v>254219.53000000492</v>
      </c>
      <c r="F377" s="13">
        <v>717202.0399999842</v>
      </c>
      <c r="G377" s="13"/>
      <c r="H377" s="41"/>
    </row>
    <row r="378" spans="1:8" ht="15.75" x14ac:dyDescent="0.25">
      <c r="A378" s="66">
        <v>2018</v>
      </c>
      <c r="B378" s="13"/>
      <c r="C378" s="39"/>
      <c r="D378" s="13">
        <v>-823253.38999997079</v>
      </c>
      <c r="E378" s="13">
        <v>-540214.69000000134</v>
      </c>
      <c r="F378" s="13">
        <v>8389938.4500000365</v>
      </c>
      <c r="G378" s="41"/>
      <c r="H378" s="41"/>
    </row>
    <row r="379" spans="1:8" ht="15.75" x14ac:dyDescent="0.25">
      <c r="A379" s="66">
        <v>2019</v>
      </c>
      <c r="B379" s="13"/>
      <c r="C379" s="39"/>
      <c r="D379" s="13">
        <v>2123150.2499999851</v>
      </c>
      <c r="E379" s="13">
        <v>1096485.2900000028</v>
      </c>
      <c r="F379" s="13">
        <v>14827715.309999993</v>
      </c>
      <c r="G379" s="13"/>
      <c r="H379" s="41"/>
    </row>
    <row r="380" spans="1:8" ht="15.75" x14ac:dyDescent="0.25">
      <c r="A380" s="66">
        <v>2020</v>
      </c>
      <c r="B380" s="41"/>
      <c r="C380" s="41"/>
      <c r="D380" s="13">
        <v>406307.43999998271</v>
      </c>
      <c r="E380" s="13">
        <v>387675.12999999896</v>
      </c>
      <c r="F380" s="13">
        <v>18632.309999993769</v>
      </c>
      <c r="G380" s="13"/>
      <c r="H380" s="41"/>
    </row>
    <row r="381" spans="1:8" ht="15.75" x14ac:dyDescent="0.25">
      <c r="A381" s="66">
        <v>2021</v>
      </c>
      <c r="B381" s="13"/>
      <c r="C381" s="13"/>
      <c r="D381" s="13">
        <v>2223054.3600000143</v>
      </c>
      <c r="E381" s="13">
        <v>1955457.8900000006</v>
      </c>
      <c r="F381" s="13">
        <v>267596.47000000579</v>
      </c>
      <c r="G381" s="13"/>
      <c r="H381" s="41"/>
    </row>
    <row r="382" spans="1:8" ht="15.75" x14ac:dyDescent="0.25">
      <c r="A382" s="66">
        <v>2022</v>
      </c>
      <c r="B382" s="13"/>
      <c r="C382" s="13"/>
      <c r="D382" s="13">
        <v>2102122.5199999958</v>
      </c>
      <c r="E382" s="13">
        <v>-2205383.3299999982</v>
      </c>
      <c r="F382" s="13">
        <v>4307505.8499999912</v>
      </c>
      <c r="G382" s="13"/>
      <c r="H382" s="41"/>
    </row>
    <row r="383" spans="1:8" ht="15.75" x14ac:dyDescent="0.25">
      <c r="A383" s="66">
        <v>2023</v>
      </c>
      <c r="B383" s="13"/>
      <c r="C383" s="13"/>
      <c r="D383" s="13">
        <v>7685777.2100000083</v>
      </c>
      <c r="E383" s="13">
        <v>7473031.089999998</v>
      </c>
      <c r="F383" s="13">
        <v>212746.1200000018</v>
      </c>
      <c r="G383" s="13"/>
      <c r="H383" s="41"/>
    </row>
    <row r="384" spans="1:8" ht="15.75" x14ac:dyDescent="0.25">
      <c r="A384" s="66">
        <v>2024</v>
      </c>
      <c r="B384" s="13"/>
      <c r="C384" s="13"/>
      <c r="D384" s="13">
        <v>3060797.3900000006</v>
      </c>
      <c r="E384" s="13">
        <v>3192971.3300000057</v>
      </c>
      <c r="F384" s="13">
        <v>-132173.940000011</v>
      </c>
      <c r="G384" s="13"/>
      <c r="H384" s="41"/>
    </row>
    <row r="385" spans="1:8" ht="15.75" x14ac:dyDescent="0.25">
      <c r="A385" s="66" t="s">
        <v>6</v>
      </c>
      <c r="B385" s="13"/>
      <c r="C385" s="13"/>
      <c r="D385" s="13"/>
      <c r="E385" s="13"/>
      <c r="F385" s="13"/>
      <c r="G385" s="13"/>
      <c r="H385" s="41"/>
    </row>
    <row r="386" spans="1:8" ht="15.75" x14ac:dyDescent="0.25">
      <c r="A386" s="54">
        <v>2025</v>
      </c>
      <c r="B386" s="13"/>
      <c r="C386" s="13"/>
      <c r="D386" s="13">
        <v>0</v>
      </c>
      <c r="E386" s="13">
        <v>0</v>
      </c>
      <c r="F386" s="13">
        <v>-4.1472958400845528E-10</v>
      </c>
      <c r="G386" s="13"/>
      <c r="H386" s="41"/>
    </row>
    <row r="387" spans="1:8" ht="15.75" x14ac:dyDescent="0.25">
      <c r="A387" s="54">
        <v>2026</v>
      </c>
      <c r="B387" s="13"/>
      <c r="C387" s="13"/>
      <c r="D387" s="13">
        <v>0</v>
      </c>
      <c r="E387" s="13">
        <v>0</v>
      </c>
      <c r="F387" s="13">
        <v>-4.1472958400845528E-10</v>
      </c>
      <c r="G387" s="13"/>
      <c r="H387" s="41"/>
    </row>
    <row r="388" spans="1:8" ht="15.75" x14ac:dyDescent="0.25">
      <c r="A388" s="54">
        <v>2027</v>
      </c>
      <c r="B388" s="13"/>
      <c r="C388" s="13"/>
      <c r="D388" s="13">
        <v>0</v>
      </c>
      <c r="E388" s="13">
        <v>0</v>
      </c>
      <c r="F388" s="13">
        <v>7.0358510129153728E-9</v>
      </c>
      <c r="G388" s="13"/>
      <c r="H388" s="41"/>
    </row>
    <row r="389" spans="1:8" ht="15.75" x14ac:dyDescent="0.25">
      <c r="A389" s="54">
        <v>2028</v>
      </c>
      <c r="B389" s="13"/>
      <c r="C389" s="13"/>
      <c r="D389" s="13">
        <v>0</v>
      </c>
      <c r="E389" s="13">
        <v>0</v>
      </c>
      <c r="F389" s="13">
        <v>-4.1472958400845528E-10</v>
      </c>
      <c r="G389" s="13"/>
      <c r="H389" s="41"/>
    </row>
    <row r="390" spans="1:8" ht="15.75" x14ac:dyDescent="0.25">
      <c r="A390" s="54">
        <v>2029</v>
      </c>
      <c r="B390" s="13"/>
      <c r="C390" s="13"/>
      <c r="D390" s="13">
        <v>0</v>
      </c>
      <c r="E390" s="13">
        <v>0</v>
      </c>
      <c r="F390" s="13">
        <v>7.0358510129153728E-9</v>
      </c>
      <c r="G390" s="13"/>
      <c r="H390" s="41"/>
    </row>
    <row r="391" spans="1:8" ht="15.75" x14ac:dyDescent="0.25">
      <c r="A391" s="54"/>
      <c r="B391" s="13"/>
      <c r="C391" s="13"/>
      <c r="D391" s="13"/>
      <c r="E391" s="13"/>
      <c r="F391" s="13"/>
      <c r="G391" s="13"/>
      <c r="H391" s="41"/>
    </row>
    <row r="392" spans="1:8" ht="15.75" x14ac:dyDescent="0.25">
      <c r="A392" s="54"/>
      <c r="B392" s="13"/>
      <c r="C392" s="13"/>
      <c r="D392" s="13"/>
      <c r="E392" s="13"/>
      <c r="F392" s="13"/>
      <c r="G392" s="13"/>
      <c r="H392" s="41"/>
    </row>
    <row r="393" spans="1:8" ht="15.75" x14ac:dyDescent="0.25">
      <c r="A393" s="40" t="s">
        <v>2</v>
      </c>
      <c r="B393" s="49"/>
      <c r="C393" s="49"/>
      <c r="D393" s="49"/>
      <c r="E393" s="49"/>
      <c r="F393" s="49"/>
      <c r="G393" s="49"/>
      <c r="H393" s="41"/>
    </row>
    <row r="394" spans="1:8" ht="15.75" x14ac:dyDescent="0.25">
      <c r="A394" s="40" t="s">
        <v>74</v>
      </c>
      <c r="B394" s="49"/>
      <c r="C394" s="49"/>
      <c r="D394" s="49"/>
      <c r="E394" s="49"/>
      <c r="F394" s="49"/>
      <c r="G394" s="49"/>
      <c r="H394" s="41"/>
    </row>
    <row r="395" spans="1:8" ht="15.75" x14ac:dyDescent="0.25">
      <c r="A395" s="40" t="s">
        <v>8</v>
      </c>
      <c r="B395" s="40"/>
      <c r="C395" s="40"/>
      <c r="D395" s="40"/>
      <c r="E395" s="40"/>
      <c r="F395" s="40"/>
      <c r="G395" s="40"/>
      <c r="H395" s="41"/>
    </row>
    <row r="396" spans="1:8" ht="15.75" x14ac:dyDescent="0.25">
      <c r="A396" s="49" t="s">
        <v>89</v>
      </c>
      <c r="B396" s="40"/>
      <c r="C396" s="40"/>
      <c r="D396" s="40"/>
      <c r="E396" s="40"/>
      <c r="F396" s="40"/>
      <c r="G396" s="40"/>
      <c r="H396" s="41"/>
    </row>
    <row r="397" spans="1:8" ht="15.75" x14ac:dyDescent="0.25">
      <c r="A397" s="40"/>
      <c r="B397" s="40"/>
      <c r="C397" s="40"/>
      <c r="D397" s="40"/>
      <c r="E397" s="40"/>
      <c r="F397" s="40"/>
      <c r="G397" s="40"/>
      <c r="H397" s="41"/>
    </row>
    <row r="398" spans="1:8" ht="15.75" x14ac:dyDescent="0.25">
      <c r="A398" s="20"/>
      <c r="B398" s="20" t="s">
        <v>11</v>
      </c>
      <c r="C398" s="20" t="s">
        <v>11</v>
      </c>
      <c r="D398" s="20" t="s">
        <v>7</v>
      </c>
      <c r="E398" s="20"/>
      <c r="F398" s="20"/>
      <c r="G398" s="13"/>
      <c r="H398" s="41"/>
    </row>
    <row r="399" spans="1:8" ht="15.75" x14ac:dyDescent="0.25">
      <c r="A399" s="20" t="s">
        <v>0</v>
      </c>
      <c r="B399" s="20" t="s">
        <v>12</v>
      </c>
      <c r="C399" s="20" t="s">
        <v>12</v>
      </c>
      <c r="D399" s="20" t="s">
        <v>15</v>
      </c>
      <c r="E399" s="20" t="s">
        <v>20</v>
      </c>
      <c r="F399" s="20" t="s">
        <v>75</v>
      </c>
      <c r="G399" s="13"/>
      <c r="H399" s="41"/>
    </row>
    <row r="400" spans="1:8" ht="15.75" x14ac:dyDescent="0.25">
      <c r="A400" s="20" t="s">
        <v>1</v>
      </c>
      <c r="B400" s="20" t="s">
        <v>14</v>
      </c>
      <c r="C400" s="20" t="s">
        <v>16</v>
      </c>
      <c r="D400" s="20" t="s">
        <v>16</v>
      </c>
      <c r="E400" s="20" t="s">
        <v>10</v>
      </c>
      <c r="F400" s="20" t="s">
        <v>10</v>
      </c>
      <c r="G400" s="13"/>
      <c r="H400" s="41"/>
    </row>
    <row r="401" spans="1:8" ht="15.75" x14ac:dyDescent="0.25">
      <c r="A401" s="20" t="s">
        <v>23</v>
      </c>
      <c r="B401" s="20" t="s">
        <v>21</v>
      </c>
      <c r="C401" s="20" t="s">
        <v>19</v>
      </c>
      <c r="D401" s="20" t="s">
        <v>13</v>
      </c>
      <c r="E401" s="20" t="s">
        <v>23</v>
      </c>
      <c r="F401" s="20" t="s">
        <v>23</v>
      </c>
      <c r="G401" s="13"/>
      <c r="H401" s="41"/>
    </row>
    <row r="402" spans="1:8" ht="15.75" x14ac:dyDescent="0.25">
      <c r="A402" s="66" t="s">
        <v>5</v>
      </c>
      <c r="B402" s="13"/>
      <c r="C402" s="47"/>
      <c r="D402" s="48"/>
      <c r="E402" s="48"/>
      <c r="F402" s="48"/>
      <c r="G402" s="48"/>
      <c r="H402" s="41"/>
    </row>
    <row r="403" spans="1:8" ht="15.75" x14ac:dyDescent="0.25">
      <c r="A403" s="66">
        <v>2015</v>
      </c>
      <c r="B403" s="13"/>
      <c r="C403" s="39"/>
      <c r="D403" s="48">
        <v>-1078576.6299999952</v>
      </c>
      <c r="E403" s="48">
        <v>-86714.429999999702</v>
      </c>
      <c r="F403" s="48">
        <v>-991862.19999999553</v>
      </c>
      <c r="G403" s="13"/>
      <c r="H403" s="41"/>
    </row>
    <row r="404" spans="1:8" ht="15.75" x14ac:dyDescent="0.25">
      <c r="A404" s="66">
        <v>2016</v>
      </c>
      <c r="B404" s="13"/>
      <c r="C404" s="39"/>
      <c r="D404" s="13">
        <v>1846074.7962998785</v>
      </c>
      <c r="E404" s="13">
        <v>1780663.6043930424</v>
      </c>
      <c r="F404" s="13">
        <v>65411.191906839609</v>
      </c>
      <c r="G404" s="13"/>
      <c r="H404" s="41"/>
    </row>
    <row r="405" spans="1:8" ht="15.75" x14ac:dyDescent="0.25">
      <c r="A405" s="66">
        <v>2017</v>
      </c>
      <c r="B405" s="13"/>
      <c r="C405" s="39"/>
      <c r="D405" s="13">
        <v>2252075.0659404178</v>
      </c>
      <c r="E405" s="13">
        <v>1915368.4100000001</v>
      </c>
      <c r="F405" s="13">
        <v>336706.65594041348</v>
      </c>
      <c r="G405" s="13"/>
      <c r="H405" s="41"/>
    </row>
    <row r="406" spans="1:8" ht="15.75" x14ac:dyDescent="0.25">
      <c r="A406" s="66">
        <v>2018</v>
      </c>
      <c r="B406" s="13"/>
      <c r="C406" s="39"/>
      <c r="D406" s="13">
        <v>1264867.4800000037</v>
      </c>
      <c r="E406" s="13">
        <v>360605.3399999924</v>
      </c>
      <c r="F406" s="13">
        <v>904262.14000000805</v>
      </c>
      <c r="G406" s="41"/>
      <c r="H406" s="41"/>
    </row>
    <row r="407" spans="1:8" ht="15.75" x14ac:dyDescent="0.25">
      <c r="A407" s="66">
        <v>2019</v>
      </c>
      <c r="B407" s="13"/>
      <c r="C407" s="39"/>
      <c r="D407" s="13">
        <v>3000084.01000001</v>
      </c>
      <c r="E407" s="13">
        <v>1591754.3599999994</v>
      </c>
      <c r="F407" s="13">
        <v>1408329.6499999948</v>
      </c>
      <c r="G407" s="13"/>
      <c r="H407" s="41"/>
    </row>
    <row r="408" spans="1:8" ht="15.75" x14ac:dyDescent="0.25">
      <c r="A408" s="66">
        <v>2020</v>
      </c>
      <c r="B408" s="41"/>
      <c r="C408" s="41"/>
      <c r="D408" s="13">
        <v>3169991.019999993</v>
      </c>
      <c r="E408" s="13">
        <v>1393534.200000003</v>
      </c>
      <c r="F408" s="13">
        <v>1776456.8199999891</v>
      </c>
      <c r="G408" s="13"/>
      <c r="H408" s="41"/>
    </row>
    <row r="409" spans="1:8" ht="15.75" x14ac:dyDescent="0.25">
      <c r="A409" s="66">
        <v>2021</v>
      </c>
      <c r="B409" s="13"/>
      <c r="C409" s="39"/>
      <c r="D409" s="13">
        <v>4314288.5899999859</v>
      </c>
      <c r="E409" s="13">
        <v>3222362.8200000003</v>
      </c>
      <c r="F409" s="13">
        <v>1091925.769999994</v>
      </c>
      <c r="G409" s="13"/>
      <c r="H409" s="41"/>
    </row>
    <row r="410" spans="1:8" ht="15.75" x14ac:dyDescent="0.25">
      <c r="A410" s="66">
        <v>2022</v>
      </c>
      <c r="B410" s="39"/>
      <c r="C410" s="39"/>
      <c r="D410" s="13">
        <v>5970356.3600000441</v>
      </c>
      <c r="E410" s="13">
        <v>2933108.5600000024</v>
      </c>
      <c r="F410" s="13">
        <v>3037247.8000000492</v>
      </c>
      <c r="G410" s="13"/>
      <c r="H410" s="41"/>
    </row>
    <row r="411" spans="1:8" ht="15.75" x14ac:dyDescent="0.25">
      <c r="A411" s="66">
        <v>2023</v>
      </c>
      <c r="B411" s="39"/>
      <c r="C411" s="39"/>
      <c r="D411" s="13">
        <v>6728659.8199999807</v>
      </c>
      <c r="E411" s="13">
        <v>-3263429.2199999955</v>
      </c>
      <c r="F411" s="13">
        <v>9992089.039999973</v>
      </c>
      <c r="G411" s="13"/>
      <c r="H411" s="41"/>
    </row>
    <row r="412" spans="1:8" ht="15.75" x14ac:dyDescent="0.25">
      <c r="A412" s="66">
        <v>2024</v>
      </c>
      <c r="B412" s="39"/>
      <c r="C412" s="39"/>
      <c r="D412" s="13">
        <v>6252544.5213629967</v>
      </c>
      <c r="E412" s="13">
        <v>234340.61861701222</v>
      </c>
      <c r="F412" s="13">
        <v>6018203.902745977</v>
      </c>
      <c r="G412" s="13"/>
      <c r="H412" s="41"/>
    </row>
    <row r="413" spans="1:8" ht="15.75" x14ac:dyDescent="0.25">
      <c r="A413" s="66" t="s">
        <v>6</v>
      </c>
      <c r="B413" s="39"/>
      <c r="C413" s="39"/>
      <c r="D413" s="13"/>
      <c r="E413" s="13"/>
      <c r="F413" s="13"/>
      <c r="G413" s="13"/>
      <c r="H413" s="41"/>
    </row>
    <row r="414" spans="1:8" ht="15.75" x14ac:dyDescent="0.25">
      <c r="A414" s="54">
        <v>2025</v>
      </c>
      <c r="B414" s="39"/>
      <c r="C414" s="39"/>
      <c r="D414" s="13">
        <v>7000000</v>
      </c>
      <c r="E414" s="13">
        <v>0</v>
      </c>
      <c r="F414" s="13">
        <v>6999999.9999999916</v>
      </c>
      <c r="G414" s="13"/>
      <c r="H414" s="41"/>
    </row>
    <row r="415" spans="1:8" ht="15.75" x14ac:dyDescent="0.25">
      <c r="A415" s="54">
        <v>2026</v>
      </c>
      <c r="B415" s="39"/>
      <c r="C415" s="39"/>
      <c r="D415" s="13">
        <v>8000000</v>
      </c>
      <c r="E415" s="13">
        <v>0</v>
      </c>
      <c r="F415" s="13">
        <v>8000000.0000000056</v>
      </c>
      <c r="G415" s="13"/>
      <c r="H415" s="41"/>
    </row>
    <row r="416" spans="1:8" ht="15.75" x14ac:dyDescent="0.25">
      <c r="A416" s="54">
        <v>2027</v>
      </c>
      <c r="B416" s="39"/>
      <c r="C416" s="39"/>
      <c r="D416" s="13">
        <v>8500000</v>
      </c>
      <c r="E416" s="13">
        <v>0</v>
      </c>
      <c r="F416" s="13">
        <v>8500000.0000000056</v>
      </c>
      <c r="G416" s="13"/>
      <c r="H416" s="41"/>
    </row>
    <row r="417" spans="1:8" ht="15.75" x14ac:dyDescent="0.25">
      <c r="A417" s="54">
        <v>2028</v>
      </c>
      <c r="B417" s="39"/>
      <c r="C417" s="39"/>
      <c r="D417" s="13">
        <v>9000000</v>
      </c>
      <c r="E417" s="13">
        <v>0</v>
      </c>
      <c r="F417" s="13">
        <v>9000000.0000000093</v>
      </c>
      <c r="G417" s="13"/>
      <c r="H417" s="41"/>
    </row>
    <row r="418" spans="1:8" ht="15.75" x14ac:dyDescent="0.25">
      <c r="A418" s="54">
        <v>2029</v>
      </c>
      <c r="B418" s="39"/>
      <c r="C418" s="39"/>
      <c r="D418" s="13">
        <v>9000000</v>
      </c>
      <c r="E418" s="13">
        <v>0</v>
      </c>
      <c r="F418" s="13">
        <v>8999999.9999999907</v>
      </c>
      <c r="G418" s="13"/>
      <c r="H418" s="41"/>
    </row>
    <row r="419" spans="1:8" ht="15.75" x14ac:dyDescent="0.25">
      <c r="A419" s="66"/>
      <c r="B419" s="39"/>
      <c r="C419" s="39"/>
      <c r="D419" s="13"/>
      <c r="E419" s="13"/>
      <c r="F419" s="13"/>
      <c r="G419" s="13"/>
      <c r="H419" s="41"/>
    </row>
    <row r="420" spans="1:8" ht="15.75" x14ac:dyDescent="0.25">
      <c r="A420" s="54"/>
      <c r="B420" s="39"/>
      <c r="C420" s="39"/>
      <c r="D420" s="13"/>
      <c r="E420" s="13"/>
      <c r="F420" s="13"/>
      <c r="G420" s="13"/>
      <c r="H420" s="41"/>
    </row>
    <row r="421" spans="1:8" ht="15.75" x14ac:dyDescent="0.25">
      <c r="A421" s="40" t="s">
        <v>2</v>
      </c>
      <c r="B421" s="49"/>
      <c r="C421" s="49"/>
      <c r="D421" s="49"/>
      <c r="E421" s="49"/>
      <c r="F421" s="49"/>
      <c r="G421" s="49"/>
      <c r="H421" s="41"/>
    </row>
    <row r="422" spans="1:8" ht="15.75" x14ac:dyDescent="0.25">
      <c r="A422" s="40" t="s">
        <v>72</v>
      </c>
      <c r="B422" s="49"/>
      <c r="C422" s="49"/>
      <c r="D422" s="49"/>
      <c r="E422" s="49"/>
      <c r="F422" s="49"/>
      <c r="G422" s="49"/>
      <c r="H422" s="41"/>
    </row>
    <row r="423" spans="1:8" ht="15.75" x14ac:dyDescent="0.25">
      <c r="A423" s="40" t="s">
        <v>8</v>
      </c>
      <c r="B423" s="40"/>
      <c r="C423" s="40"/>
      <c r="D423" s="40"/>
      <c r="E423" s="40"/>
      <c r="F423" s="40"/>
      <c r="G423" s="40"/>
      <c r="H423" s="41"/>
    </row>
    <row r="424" spans="1:8" ht="15.75" x14ac:dyDescent="0.25">
      <c r="A424" s="49" t="s">
        <v>93</v>
      </c>
      <c r="B424" s="40"/>
      <c r="C424" s="40"/>
      <c r="D424" s="40"/>
      <c r="E424" s="40"/>
      <c r="F424" s="40"/>
      <c r="G424" s="40"/>
      <c r="H424" s="41"/>
    </row>
    <row r="425" spans="1:8" ht="15.75" x14ac:dyDescent="0.25">
      <c r="A425" s="40"/>
      <c r="B425" s="40"/>
      <c r="C425" s="40"/>
      <c r="D425" s="40"/>
      <c r="E425" s="40"/>
      <c r="F425" s="40"/>
      <c r="G425" s="40"/>
      <c r="H425" s="41"/>
    </row>
    <row r="426" spans="1:8" ht="15.75" x14ac:dyDescent="0.25">
      <c r="A426" s="20"/>
      <c r="B426" s="20" t="s">
        <v>11</v>
      </c>
      <c r="C426" s="20" t="s">
        <v>11</v>
      </c>
      <c r="D426" s="20" t="s">
        <v>7</v>
      </c>
      <c r="E426" s="20"/>
      <c r="F426" s="20"/>
      <c r="G426" s="13"/>
      <c r="H426" s="41"/>
    </row>
    <row r="427" spans="1:8" ht="15.75" x14ac:dyDescent="0.25">
      <c r="A427" s="20" t="s">
        <v>0</v>
      </c>
      <c r="B427" s="20" t="s">
        <v>12</v>
      </c>
      <c r="C427" s="20" t="s">
        <v>12</v>
      </c>
      <c r="D427" s="20" t="s">
        <v>15</v>
      </c>
      <c r="E427" s="20" t="s">
        <v>20</v>
      </c>
      <c r="F427" s="20" t="s">
        <v>75</v>
      </c>
      <c r="G427" s="13"/>
      <c r="H427" s="41"/>
    </row>
    <row r="428" spans="1:8" ht="15.75" x14ac:dyDescent="0.25">
      <c r="A428" s="20" t="s">
        <v>1</v>
      </c>
      <c r="B428" s="20" t="s">
        <v>14</v>
      </c>
      <c r="C428" s="20" t="s">
        <v>16</v>
      </c>
      <c r="D428" s="20" t="s">
        <v>16</v>
      </c>
      <c r="E428" s="20" t="s">
        <v>10</v>
      </c>
      <c r="F428" s="20" t="s">
        <v>10</v>
      </c>
      <c r="G428" s="13"/>
      <c r="H428" s="41"/>
    </row>
    <row r="429" spans="1:8" ht="15.75" x14ac:dyDescent="0.25">
      <c r="A429" s="20" t="s">
        <v>23</v>
      </c>
      <c r="B429" s="20" t="s">
        <v>21</v>
      </c>
      <c r="C429" s="20" t="s">
        <v>19</v>
      </c>
      <c r="D429" s="20" t="s">
        <v>13</v>
      </c>
      <c r="E429" s="20" t="s">
        <v>23</v>
      </c>
      <c r="F429" s="20" t="s">
        <v>23</v>
      </c>
      <c r="G429" s="13"/>
      <c r="H429" s="41"/>
    </row>
    <row r="430" spans="1:8" ht="15.75" x14ac:dyDescent="0.25">
      <c r="A430" s="66" t="s">
        <v>5</v>
      </c>
      <c r="B430" s="13"/>
      <c r="C430" s="47"/>
      <c r="D430" s="48"/>
      <c r="E430" s="48"/>
      <c r="F430" s="48"/>
      <c r="G430" s="48"/>
      <c r="H430" s="41"/>
    </row>
    <row r="431" spans="1:8" ht="15.75" x14ac:dyDescent="0.25">
      <c r="A431" s="66">
        <v>2015</v>
      </c>
      <c r="B431" s="13"/>
      <c r="C431" s="39"/>
      <c r="D431" s="48">
        <v>204753</v>
      </c>
      <c r="E431" s="48">
        <v>0</v>
      </c>
      <c r="F431" s="48">
        <v>204753</v>
      </c>
      <c r="G431" s="13"/>
      <c r="H431" s="41"/>
    </row>
    <row r="432" spans="1:8" ht="15.75" x14ac:dyDescent="0.25">
      <c r="A432" s="66">
        <v>2016</v>
      </c>
      <c r="B432" s="13"/>
      <c r="C432" s="39"/>
      <c r="D432" s="13">
        <v>211513.81370011863</v>
      </c>
      <c r="E432" s="13">
        <v>291589.16560695984</v>
      </c>
      <c r="F432" s="13">
        <v>-80075.351906838827</v>
      </c>
      <c r="G432" s="13"/>
      <c r="H432" s="41"/>
    </row>
    <row r="433" spans="1:8" ht="15.75" x14ac:dyDescent="0.25">
      <c r="A433" s="66">
        <v>2017</v>
      </c>
      <c r="B433" s="13"/>
      <c r="C433" s="39"/>
      <c r="D433" s="13">
        <v>27131.594059582683</v>
      </c>
      <c r="E433" s="13">
        <v>42528.350000000093</v>
      </c>
      <c r="F433" s="13">
        <v>-15396.755940416828</v>
      </c>
      <c r="G433" s="13"/>
      <c r="H433" s="41"/>
    </row>
    <row r="434" spans="1:8" ht="15.75" x14ac:dyDescent="0.25">
      <c r="A434" s="66">
        <v>2018</v>
      </c>
      <c r="B434" s="13"/>
      <c r="C434" s="39"/>
      <c r="D434" s="13">
        <v>1128899.9299999997</v>
      </c>
      <c r="E434" s="13">
        <v>1099968.8599999999</v>
      </c>
      <c r="F434" s="13">
        <v>28931.069999998435</v>
      </c>
      <c r="G434" s="41"/>
      <c r="H434" s="41"/>
    </row>
    <row r="435" spans="1:8" ht="15.75" x14ac:dyDescent="0.25">
      <c r="A435" s="66">
        <v>2019</v>
      </c>
      <c r="B435" s="13"/>
      <c r="C435" s="39"/>
      <c r="D435" s="13">
        <v>134776.03000000492</v>
      </c>
      <c r="E435" s="13">
        <v>189962.06999999937</v>
      </c>
      <c r="F435" s="13">
        <v>-55186.040000001667</v>
      </c>
      <c r="G435" s="13"/>
      <c r="H435" s="41"/>
    </row>
    <row r="436" spans="1:8" ht="15.75" x14ac:dyDescent="0.25">
      <c r="A436" s="66">
        <v>2020</v>
      </c>
      <c r="B436" s="41"/>
      <c r="C436" s="41"/>
      <c r="D436" s="13">
        <v>75689.679999999702</v>
      </c>
      <c r="E436" s="13">
        <v>583706.41999999993</v>
      </c>
      <c r="F436" s="13">
        <v>-508016.74000000028</v>
      </c>
      <c r="G436" s="13"/>
      <c r="H436" s="41"/>
    </row>
    <row r="437" spans="1:8" ht="15.75" x14ac:dyDescent="0.25">
      <c r="A437" s="66">
        <v>2021</v>
      </c>
      <c r="B437" s="13"/>
      <c r="C437" s="13"/>
      <c r="D437" s="13">
        <v>103603.1099999994</v>
      </c>
      <c r="E437" s="13">
        <v>129238.02000000142</v>
      </c>
      <c r="F437" s="13">
        <v>-25634.909999999683</v>
      </c>
      <c r="G437" s="13"/>
      <c r="H437" s="41"/>
    </row>
    <row r="438" spans="1:8" ht="15.75" x14ac:dyDescent="0.25">
      <c r="A438" s="66">
        <v>2022</v>
      </c>
      <c r="B438" s="13"/>
      <c r="C438" s="13"/>
      <c r="D438" s="13">
        <v>876115.20999997854</v>
      </c>
      <c r="E438" s="13">
        <v>529114.45999999717</v>
      </c>
      <c r="F438" s="13">
        <v>347000.74999998871</v>
      </c>
      <c r="G438" s="13"/>
      <c r="H438" s="41"/>
    </row>
    <row r="439" spans="1:8" ht="15.75" x14ac:dyDescent="0.25">
      <c r="A439" s="66">
        <v>2023</v>
      </c>
      <c r="B439" s="13"/>
      <c r="C439" s="13"/>
      <c r="D439" s="13">
        <v>-236612.06000000238</v>
      </c>
      <c r="E439" s="13">
        <v>21503</v>
      </c>
      <c r="F439" s="13">
        <v>-258115.05999999348</v>
      </c>
      <c r="G439" s="13"/>
      <c r="H439" s="41"/>
    </row>
    <row r="440" spans="1:8" ht="15.75" x14ac:dyDescent="0.25">
      <c r="A440" s="66">
        <v>2024</v>
      </c>
      <c r="B440" s="13"/>
      <c r="C440" s="13"/>
      <c r="D440" s="13">
        <v>-71438.919999986887</v>
      </c>
      <c r="E440" s="13">
        <v>8095.5100000016391</v>
      </c>
      <c r="F440" s="13">
        <v>-79534.429999986882</v>
      </c>
      <c r="G440" s="13"/>
      <c r="H440" s="41"/>
    </row>
    <row r="441" spans="1:8" x14ac:dyDescent="0.2">
      <c r="A441" s="66" t="s">
        <v>6</v>
      </c>
      <c r="B441" s="13"/>
      <c r="C441" s="13"/>
      <c r="D441" s="13"/>
      <c r="E441" s="13"/>
      <c r="F441" s="13"/>
      <c r="G441" s="42"/>
    </row>
    <row r="442" spans="1:8" x14ac:dyDescent="0.2">
      <c r="A442" s="66">
        <v>2025</v>
      </c>
      <c r="B442" s="42"/>
      <c r="C442" s="42"/>
      <c r="D442" s="13">
        <v>0</v>
      </c>
      <c r="E442" s="13">
        <v>0</v>
      </c>
      <c r="F442" s="13">
        <v>7.1595422923564911E-9</v>
      </c>
      <c r="G442" s="42"/>
    </row>
    <row r="443" spans="1:8" x14ac:dyDescent="0.2">
      <c r="A443" s="66">
        <v>2026</v>
      </c>
      <c r="B443" s="42"/>
      <c r="C443" s="42"/>
      <c r="D443" s="13">
        <v>0</v>
      </c>
      <c r="E443" s="13">
        <v>0</v>
      </c>
      <c r="F443" s="13">
        <v>-3.7543941289186478E-9</v>
      </c>
      <c r="G443" s="42"/>
    </row>
    <row r="444" spans="1:8" x14ac:dyDescent="0.2">
      <c r="A444" s="66">
        <v>2027</v>
      </c>
      <c r="B444" s="42"/>
      <c r="C444" s="42"/>
      <c r="D444" s="13">
        <v>0</v>
      </c>
      <c r="E444" s="13">
        <v>0</v>
      </c>
      <c r="F444" s="13">
        <v>1.3969838619232178E-9</v>
      </c>
      <c r="G444" s="42"/>
    </row>
    <row r="445" spans="1:8" x14ac:dyDescent="0.2">
      <c r="A445" s="66">
        <v>2028</v>
      </c>
      <c r="B445" s="42"/>
      <c r="C445" s="42"/>
      <c r="D445" s="13">
        <v>0</v>
      </c>
      <c r="E445" s="13">
        <v>0</v>
      </c>
      <c r="F445" s="13">
        <v>1.3969838619232178E-9</v>
      </c>
      <c r="G445" s="42"/>
    </row>
    <row r="446" spans="1:8" x14ac:dyDescent="0.2">
      <c r="A446" s="66">
        <v>2029</v>
      </c>
      <c r="B446" s="42"/>
      <c r="C446" s="42"/>
      <c r="D446" s="13">
        <v>0</v>
      </c>
      <c r="E446" s="13">
        <v>0</v>
      </c>
      <c r="F446" s="13">
        <v>1.3969838619232178E-9</v>
      </c>
      <c r="G446" s="42"/>
    </row>
    <row r="447" spans="1:8" x14ac:dyDescent="0.2">
      <c r="A447" s="42"/>
      <c r="B447" s="42"/>
      <c r="C447" s="42"/>
      <c r="D447" s="42"/>
      <c r="E447" s="42"/>
      <c r="F447" s="42"/>
      <c r="G447" s="42"/>
    </row>
    <row r="448" spans="1:8" x14ac:dyDescent="0.2">
      <c r="A448" s="42"/>
      <c r="B448" s="42"/>
      <c r="C448" s="42"/>
      <c r="D448" s="42"/>
      <c r="E448" s="42"/>
      <c r="F448" s="42"/>
      <c r="G448" s="42"/>
    </row>
    <row r="449" spans="1:7" x14ac:dyDescent="0.2">
      <c r="A449" s="42"/>
      <c r="B449" s="42"/>
      <c r="C449" s="42"/>
      <c r="D449" s="42"/>
      <c r="E449" s="42"/>
      <c r="F449" s="42"/>
      <c r="G449" s="42"/>
    </row>
    <row r="450" spans="1:7" x14ac:dyDescent="0.2">
      <c r="A450" s="42"/>
      <c r="B450" s="42"/>
      <c r="C450" s="42"/>
      <c r="D450" s="42"/>
      <c r="E450" s="42"/>
      <c r="F450" s="42"/>
      <c r="G450" s="42"/>
    </row>
    <row r="451" spans="1:7" x14ac:dyDescent="0.2">
      <c r="A451" s="42"/>
      <c r="B451" s="42"/>
      <c r="C451" s="42"/>
      <c r="D451" s="42"/>
      <c r="E451" s="42"/>
      <c r="F451" s="42"/>
      <c r="G451" s="42"/>
    </row>
    <row r="452" spans="1:7" x14ac:dyDescent="0.2">
      <c r="A452" s="42"/>
      <c r="B452" s="42"/>
      <c r="C452" s="42"/>
      <c r="D452" s="42"/>
      <c r="E452" s="42"/>
      <c r="F452" s="42"/>
      <c r="G452" s="42"/>
    </row>
    <row r="453" spans="1:7" x14ac:dyDescent="0.2">
      <c r="A453" s="42"/>
      <c r="B453" s="42"/>
      <c r="C453" s="42"/>
      <c r="D453" s="42"/>
      <c r="E453" s="42"/>
      <c r="F453" s="42"/>
      <c r="G453" s="42"/>
    </row>
    <row r="454" spans="1:7" x14ac:dyDescent="0.2">
      <c r="A454" s="42"/>
      <c r="B454" s="42"/>
      <c r="C454" s="42"/>
      <c r="D454" s="42"/>
      <c r="E454" s="42"/>
      <c r="F454" s="42"/>
      <c r="G454" s="42"/>
    </row>
    <row r="455" spans="1:7" x14ac:dyDescent="0.2">
      <c r="A455" s="42"/>
      <c r="B455" s="42"/>
      <c r="C455" s="42"/>
      <c r="D455" s="42"/>
      <c r="E455" s="42"/>
      <c r="F455" s="42"/>
      <c r="G455" s="42"/>
    </row>
    <row r="456" spans="1:7" x14ac:dyDescent="0.2">
      <c r="A456" s="42"/>
      <c r="B456" s="42"/>
      <c r="C456" s="42"/>
      <c r="D456" s="42"/>
      <c r="E456" s="42"/>
      <c r="F456" s="42"/>
      <c r="G456" s="42"/>
    </row>
    <row r="457" spans="1:7" x14ac:dyDescent="0.2">
      <c r="A457" s="42"/>
      <c r="B457" s="42"/>
      <c r="C457" s="42"/>
      <c r="D457" s="42"/>
      <c r="E457" s="42"/>
      <c r="F457" s="42"/>
      <c r="G457" s="42"/>
    </row>
    <row r="458" spans="1:7" x14ac:dyDescent="0.2">
      <c r="A458" s="42"/>
      <c r="B458" s="42"/>
      <c r="C458" s="42"/>
      <c r="D458" s="42"/>
      <c r="E458" s="42"/>
      <c r="F458" s="42"/>
      <c r="G458" s="42"/>
    </row>
    <row r="459" spans="1:7" x14ac:dyDescent="0.2">
      <c r="A459" s="42"/>
      <c r="B459" s="42"/>
      <c r="C459" s="42"/>
      <c r="D459" s="42"/>
      <c r="E459" s="42"/>
      <c r="F459" s="42"/>
      <c r="G459" s="42"/>
    </row>
    <row r="460" spans="1:7" x14ac:dyDescent="0.2">
      <c r="A460" s="42"/>
      <c r="B460" s="42"/>
      <c r="C460" s="42"/>
      <c r="D460" s="42"/>
      <c r="E460" s="42"/>
      <c r="F460" s="42"/>
      <c r="G460" s="42"/>
    </row>
    <row r="461" spans="1:7" x14ac:dyDescent="0.2">
      <c r="A461" s="42"/>
      <c r="B461" s="42"/>
      <c r="C461" s="42"/>
      <c r="D461" s="42"/>
      <c r="E461" s="42"/>
      <c r="F461" s="42"/>
      <c r="G461" s="42"/>
    </row>
    <row r="462" spans="1:7" x14ac:dyDescent="0.2">
      <c r="A462" s="42"/>
      <c r="B462" s="42"/>
      <c r="C462" s="42"/>
      <c r="D462" s="42"/>
      <c r="E462" s="42"/>
      <c r="F462" s="42"/>
      <c r="G462" s="42"/>
    </row>
    <row r="463" spans="1:7" x14ac:dyDescent="0.2">
      <c r="A463" s="42"/>
      <c r="B463" s="42"/>
      <c r="C463" s="42"/>
      <c r="D463" s="42"/>
      <c r="E463" s="42"/>
      <c r="F463" s="42"/>
      <c r="G463" s="42"/>
    </row>
    <row r="464" spans="1:7" x14ac:dyDescent="0.2">
      <c r="A464" s="42"/>
      <c r="B464" s="42"/>
      <c r="C464" s="42"/>
      <c r="D464" s="42"/>
      <c r="E464" s="42"/>
      <c r="F464" s="42"/>
      <c r="G464" s="42"/>
    </row>
    <row r="465" spans="1:7" x14ac:dyDescent="0.2">
      <c r="A465" s="42"/>
      <c r="B465" s="42"/>
      <c r="C465" s="42"/>
      <c r="D465" s="42"/>
      <c r="E465" s="42"/>
      <c r="F465" s="42"/>
      <c r="G465" s="42"/>
    </row>
    <row r="466" spans="1:7" x14ac:dyDescent="0.2">
      <c r="A466" s="42"/>
      <c r="B466" s="42"/>
      <c r="C466" s="42"/>
      <c r="D466" s="42"/>
      <c r="E466" s="42"/>
      <c r="F466" s="42"/>
      <c r="G466" s="42"/>
    </row>
    <row r="467" spans="1:7" x14ac:dyDescent="0.2">
      <c r="A467" s="42"/>
      <c r="B467" s="42"/>
      <c r="C467" s="42"/>
      <c r="D467" s="42"/>
      <c r="E467" s="42"/>
      <c r="F467" s="42"/>
      <c r="G467" s="42"/>
    </row>
    <row r="468" spans="1:7" x14ac:dyDescent="0.2">
      <c r="A468" s="42"/>
      <c r="B468" s="42"/>
      <c r="C468" s="42"/>
      <c r="D468" s="42"/>
      <c r="E468" s="42"/>
      <c r="F468" s="42"/>
      <c r="G468" s="42"/>
    </row>
    <row r="469" spans="1:7" x14ac:dyDescent="0.2">
      <c r="A469" s="42"/>
      <c r="B469" s="42"/>
      <c r="C469" s="42"/>
      <c r="D469" s="42"/>
      <c r="E469" s="42"/>
      <c r="F469" s="42"/>
      <c r="G469" s="42"/>
    </row>
    <row r="470" spans="1:7" x14ac:dyDescent="0.2">
      <c r="A470" s="42"/>
      <c r="B470" s="42"/>
      <c r="C470" s="42"/>
      <c r="D470" s="42"/>
      <c r="E470" s="42"/>
      <c r="F470" s="42"/>
      <c r="G470" s="42"/>
    </row>
    <row r="471" spans="1:7" x14ac:dyDescent="0.2">
      <c r="A471" s="42"/>
      <c r="B471" s="42"/>
      <c r="C471" s="42"/>
      <c r="D471" s="42"/>
      <c r="E471" s="42"/>
      <c r="F471" s="42"/>
      <c r="G471" s="42"/>
    </row>
    <row r="472" spans="1:7" x14ac:dyDescent="0.2">
      <c r="A472" s="42"/>
      <c r="B472" s="42"/>
      <c r="C472" s="42"/>
      <c r="D472" s="42"/>
      <c r="E472" s="42"/>
      <c r="F472" s="42"/>
      <c r="G472" s="42"/>
    </row>
    <row r="473" spans="1:7" x14ac:dyDescent="0.2">
      <c r="A473" s="42"/>
      <c r="B473" s="42"/>
      <c r="C473" s="42"/>
      <c r="D473" s="42"/>
      <c r="E473" s="42"/>
      <c r="F473" s="42"/>
      <c r="G473" s="42"/>
    </row>
    <row r="474" spans="1:7" x14ac:dyDescent="0.2">
      <c r="A474" s="42"/>
      <c r="B474" s="42"/>
      <c r="C474" s="42"/>
      <c r="D474" s="42"/>
      <c r="E474" s="42"/>
      <c r="F474" s="42"/>
      <c r="G474" s="42"/>
    </row>
    <row r="475" spans="1:7" x14ac:dyDescent="0.2">
      <c r="A475" s="42"/>
      <c r="B475" s="42"/>
      <c r="C475" s="42"/>
      <c r="D475" s="42"/>
      <c r="E475" s="42"/>
      <c r="F475" s="42"/>
      <c r="G475" s="42"/>
    </row>
    <row r="476" spans="1:7" x14ac:dyDescent="0.2">
      <c r="A476" s="42"/>
      <c r="B476" s="42"/>
      <c r="C476" s="42"/>
      <c r="D476" s="42"/>
      <c r="E476" s="42"/>
      <c r="F476" s="42"/>
      <c r="G476" s="42"/>
    </row>
    <row r="477" spans="1:7" x14ac:dyDescent="0.2">
      <c r="A477" s="42"/>
      <c r="B477" s="42"/>
      <c r="C477" s="42"/>
      <c r="D477" s="42"/>
      <c r="E477" s="42"/>
      <c r="F477" s="42"/>
      <c r="G477" s="42"/>
    </row>
    <row r="478" spans="1:7" x14ac:dyDescent="0.2">
      <c r="A478" s="42"/>
      <c r="B478" s="42"/>
      <c r="C478" s="42"/>
      <c r="D478" s="42"/>
      <c r="E478" s="42"/>
      <c r="F478" s="42"/>
      <c r="G478" s="42"/>
    </row>
    <row r="479" spans="1:7" x14ac:dyDescent="0.2">
      <c r="A479" s="42"/>
      <c r="B479" s="42"/>
      <c r="C479" s="42"/>
      <c r="D479" s="42"/>
      <c r="E479" s="42"/>
      <c r="F479" s="42"/>
      <c r="G479" s="42"/>
    </row>
    <row r="480" spans="1:7" x14ac:dyDescent="0.2">
      <c r="A480" s="42"/>
      <c r="B480" s="42"/>
      <c r="C480" s="42"/>
      <c r="D480" s="42"/>
      <c r="E480" s="42"/>
      <c r="F480" s="42"/>
      <c r="G480" s="42"/>
    </row>
    <row r="481" spans="1:7" x14ac:dyDescent="0.2">
      <c r="A481" s="42"/>
      <c r="B481" s="42"/>
      <c r="C481" s="42"/>
      <c r="D481" s="42"/>
      <c r="E481" s="42"/>
      <c r="F481" s="42"/>
      <c r="G481" s="42"/>
    </row>
    <row r="482" spans="1:7" x14ac:dyDescent="0.2">
      <c r="A482" s="42"/>
      <c r="B482" s="42"/>
      <c r="C482" s="42"/>
      <c r="D482" s="42"/>
      <c r="E482" s="42"/>
      <c r="F482" s="42"/>
      <c r="G482" s="42"/>
    </row>
    <row r="483" spans="1:7" x14ac:dyDescent="0.2">
      <c r="A483" s="42"/>
      <c r="B483" s="42"/>
      <c r="C483" s="42"/>
      <c r="D483" s="42"/>
      <c r="E483" s="42"/>
      <c r="F483" s="42"/>
      <c r="G483" s="42"/>
    </row>
    <row r="484" spans="1:7" x14ac:dyDescent="0.2">
      <c r="A484" s="42"/>
      <c r="B484" s="42"/>
      <c r="C484" s="42"/>
      <c r="D484" s="42"/>
      <c r="E484" s="42"/>
      <c r="F484" s="42"/>
      <c r="G484" s="42"/>
    </row>
    <row r="485" spans="1:7" x14ac:dyDescent="0.2">
      <c r="A485" s="42"/>
      <c r="B485" s="42"/>
      <c r="C485" s="42"/>
      <c r="D485" s="42"/>
      <c r="E485" s="42"/>
      <c r="F485" s="42"/>
      <c r="G485" s="42"/>
    </row>
    <row r="486" spans="1:7" x14ac:dyDescent="0.2">
      <c r="A486" s="42"/>
      <c r="B486" s="42"/>
      <c r="C486" s="42"/>
      <c r="D486" s="42"/>
      <c r="E486" s="42"/>
      <c r="F486" s="42"/>
      <c r="G486" s="42"/>
    </row>
    <row r="487" spans="1:7" x14ac:dyDescent="0.2">
      <c r="A487" s="42"/>
      <c r="B487" s="42"/>
      <c r="C487" s="42"/>
      <c r="D487" s="42"/>
      <c r="E487" s="42"/>
      <c r="F487" s="42"/>
      <c r="G487" s="42"/>
    </row>
    <row r="488" spans="1:7" x14ac:dyDescent="0.2">
      <c r="A488" s="42"/>
      <c r="B488" s="42"/>
      <c r="C488" s="42"/>
      <c r="D488" s="42"/>
      <c r="E488" s="42"/>
      <c r="F488" s="42"/>
      <c r="G488" s="42"/>
    </row>
    <row r="489" spans="1:7" x14ac:dyDescent="0.2">
      <c r="A489" s="42"/>
      <c r="B489" s="42"/>
      <c r="C489" s="42"/>
      <c r="D489" s="42"/>
      <c r="E489" s="42"/>
      <c r="F489" s="42"/>
      <c r="G489" s="42"/>
    </row>
    <row r="490" spans="1:7" x14ac:dyDescent="0.2">
      <c r="A490" s="42"/>
      <c r="B490" s="42"/>
      <c r="C490" s="42"/>
      <c r="D490" s="42"/>
      <c r="E490" s="42"/>
      <c r="F490" s="42"/>
      <c r="G490" s="42"/>
    </row>
    <row r="491" spans="1:7" x14ac:dyDescent="0.2">
      <c r="A491" s="42"/>
      <c r="B491" s="42"/>
      <c r="C491" s="42"/>
      <c r="D491" s="42"/>
      <c r="E491" s="42"/>
      <c r="F491" s="42"/>
      <c r="G491" s="42"/>
    </row>
    <row r="492" spans="1:7" x14ac:dyDescent="0.2">
      <c r="A492" s="42"/>
      <c r="B492" s="42"/>
      <c r="C492" s="42"/>
      <c r="D492" s="42"/>
      <c r="E492" s="42"/>
      <c r="F492" s="42"/>
      <c r="G492" s="42"/>
    </row>
    <row r="493" spans="1:7" x14ac:dyDescent="0.2">
      <c r="A493" s="42"/>
      <c r="B493" s="42"/>
      <c r="C493" s="42"/>
      <c r="D493" s="42"/>
      <c r="E493" s="42"/>
      <c r="F493" s="42"/>
      <c r="G493" s="42"/>
    </row>
    <row r="494" spans="1:7" x14ac:dyDescent="0.2">
      <c r="A494" s="42"/>
      <c r="B494" s="42"/>
      <c r="C494" s="42"/>
      <c r="D494" s="42"/>
      <c r="E494" s="42"/>
      <c r="F494" s="42"/>
      <c r="G494" s="42"/>
    </row>
    <row r="495" spans="1:7" x14ac:dyDescent="0.2">
      <c r="A495" s="42"/>
      <c r="B495" s="42"/>
      <c r="C495" s="42"/>
      <c r="D495" s="42"/>
      <c r="E495" s="42"/>
      <c r="F495" s="42"/>
      <c r="G495" s="42"/>
    </row>
    <row r="496" spans="1:7" x14ac:dyDescent="0.2">
      <c r="A496" s="42"/>
      <c r="B496" s="42"/>
      <c r="C496" s="42"/>
      <c r="D496" s="42"/>
      <c r="E496" s="42"/>
      <c r="F496" s="42"/>
      <c r="G496" s="42"/>
    </row>
    <row r="497" spans="1:7" x14ac:dyDescent="0.2">
      <c r="A497" s="42"/>
      <c r="B497" s="42"/>
      <c r="C497" s="42"/>
      <c r="D497" s="42"/>
      <c r="E497" s="42"/>
      <c r="F497" s="42"/>
      <c r="G497" s="42"/>
    </row>
    <row r="498" spans="1:7" x14ac:dyDescent="0.2">
      <c r="A498" s="42"/>
      <c r="B498" s="42"/>
      <c r="C498" s="42"/>
      <c r="D498" s="42"/>
      <c r="E498" s="42"/>
      <c r="F498" s="42"/>
      <c r="G498" s="42"/>
    </row>
    <row r="499" spans="1:7" x14ac:dyDescent="0.2">
      <c r="A499" s="42"/>
      <c r="B499" s="42"/>
      <c r="C499" s="42"/>
      <c r="D499" s="42"/>
      <c r="E499" s="42"/>
      <c r="F499" s="42"/>
      <c r="G499" s="42"/>
    </row>
    <row r="500" spans="1:7" x14ac:dyDescent="0.2">
      <c r="A500" s="42"/>
      <c r="B500" s="42"/>
      <c r="C500" s="42"/>
      <c r="D500" s="42"/>
      <c r="E500" s="42"/>
      <c r="F500" s="42"/>
      <c r="G500" s="42"/>
    </row>
    <row r="501" spans="1:7" x14ac:dyDescent="0.2">
      <c r="A501" s="42"/>
      <c r="B501" s="42"/>
      <c r="C501" s="42"/>
      <c r="D501" s="42"/>
      <c r="E501" s="42"/>
      <c r="F501" s="42"/>
      <c r="G501" s="42"/>
    </row>
    <row r="502" spans="1:7" x14ac:dyDescent="0.2">
      <c r="A502" s="42"/>
      <c r="B502" s="42"/>
      <c r="C502" s="42"/>
      <c r="D502" s="42"/>
      <c r="E502" s="42"/>
      <c r="F502" s="42"/>
      <c r="G502" s="42"/>
    </row>
    <row r="503" spans="1:7" x14ac:dyDescent="0.2">
      <c r="A503" s="42"/>
      <c r="B503" s="42"/>
      <c r="C503" s="42"/>
      <c r="D503" s="42"/>
      <c r="E503" s="42"/>
      <c r="F503" s="42"/>
      <c r="G503" s="42"/>
    </row>
    <row r="504" spans="1:7" x14ac:dyDescent="0.2">
      <c r="A504" s="42"/>
      <c r="B504" s="42"/>
      <c r="C504" s="42"/>
      <c r="D504" s="42"/>
      <c r="E504" s="42"/>
      <c r="F504" s="42"/>
      <c r="G504" s="42"/>
    </row>
    <row r="505" spans="1:7" x14ac:dyDescent="0.2">
      <c r="A505" s="42"/>
      <c r="B505" s="42"/>
      <c r="C505" s="42"/>
      <c r="D505" s="42"/>
      <c r="E505" s="42"/>
      <c r="F505" s="42"/>
      <c r="G505" s="42"/>
    </row>
    <row r="506" spans="1:7" x14ac:dyDescent="0.2">
      <c r="A506" s="42"/>
      <c r="B506" s="42"/>
      <c r="C506" s="42"/>
      <c r="D506" s="42"/>
      <c r="E506" s="42"/>
      <c r="F506" s="42"/>
      <c r="G506" s="42"/>
    </row>
    <row r="507" spans="1:7" x14ac:dyDescent="0.2">
      <c r="A507" s="42"/>
      <c r="B507" s="42"/>
      <c r="C507" s="42"/>
      <c r="D507" s="42"/>
      <c r="E507" s="42"/>
      <c r="F507" s="42"/>
      <c r="G507" s="42"/>
    </row>
    <row r="508" spans="1:7" x14ac:dyDescent="0.2">
      <c r="A508" s="42"/>
      <c r="B508" s="42"/>
      <c r="C508" s="42"/>
      <c r="D508" s="42"/>
      <c r="E508" s="42"/>
      <c r="F508" s="42"/>
      <c r="G508" s="42"/>
    </row>
    <row r="509" spans="1:7" x14ac:dyDescent="0.2">
      <c r="A509" s="42"/>
      <c r="B509" s="42"/>
      <c r="C509" s="42"/>
      <c r="D509" s="42"/>
      <c r="E509" s="42"/>
      <c r="F509" s="42"/>
      <c r="G509" s="42"/>
    </row>
    <row r="510" spans="1:7" x14ac:dyDescent="0.2">
      <c r="A510" s="42"/>
      <c r="B510" s="42"/>
      <c r="C510" s="42"/>
      <c r="D510" s="42"/>
      <c r="E510" s="42"/>
      <c r="F510" s="42"/>
      <c r="G510" s="42"/>
    </row>
    <row r="511" spans="1:7" x14ac:dyDescent="0.2">
      <c r="A511" s="42"/>
      <c r="B511" s="42"/>
      <c r="C511" s="42"/>
      <c r="D511" s="42"/>
      <c r="E511" s="42"/>
      <c r="F511" s="42"/>
      <c r="G511" s="42"/>
    </row>
    <row r="512" spans="1:7" x14ac:dyDescent="0.2">
      <c r="A512" s="42"/>
      <c r="B512" s="42"/>
      <c r="C512" s="42"/>
      <c r="D512" s="42"/>
      <c r="E512" s="42"/>
      <c r="F512" s="42"/>
      <c r="G512" s="42"/>
    </row>
    <row r="513" spans="1:7" x14ac:dyDescent="0.2">
      <c r="A513" s="42"/>
      <c r="B513" s="42"/>
      <c r="C513" s="42"/>
      <c r="D513" s="42"/>
      <c r="E513" s="42"/>
      <c r="F513" s="42"/>
      <c r="G513" s="42"/>
    </row>
    <row r="514" spans="1:7" x14ac:dyDescent="0.2">
      <c r="A514" s="42"/>
      <c r="B514" s="42"/>
      <c r="C514" s="42"/>
      <c r="D514" s="42"/>
      <c r="E514" s="42"/>
      <c r="F514" s="42"/>
      <c r="G514" s="42"/>
    </row>
    <row r="515" spans="1:7" x14ac:dyDescent="0.2">
      <c r="A515" s="42"/>
      <c r="B515" s="42"/>
      <c r="C515" s="42"/>
      <c r="D515" s="42"/>
      <c r="E515" s="42"/>
      <c r="F515" s="42"/>
      <c r="G515" s="42"/>
    </row>
    <row r="516" spans="1:7" x14ac:dyDescent="0.2">
      <c r="A516" s="42"/>
      <c r="B516" s="42"/>
      <c r="C516" s="42"/>
      <c r="D516" s="42"/>
      <c r="E516" s="42"/>
      <c r="F516" s="42"/>
      <c r="G516" s="42"/>
    </row>
    <row r="517" spans="1:7" x14ac:dyDescent="0.2">
      <c r="A517" s="42"/>
      <c r="B517" s="42"/>
      <c r="C517" s="42"/>
      <c r="D517" s="42"/>
      <c r="E517" s="42"/>
      <c r="F517" s="42"/>
      <c r="G517" s="42"/>
    </row>
    <row r="518" spans="1:7" x14ac:dyDescent="0.2">
      <c r="A518" s="42"/>
      <c r="B518" s="42"/>
      <c r="C518" s="42"/>
      <c r="D518" s="42"/>
      <c r="E518" s="42"/>
      <c r="F518" s="42"/>
      <c r="G518" s="42"/>
    </row>
    <row r="519" spans="1:7" x14ac:dyDescent="0.2">
      <c r="A519" s="42"/>
      <c r="B519" s="42"/>
      <c r="C519" s="42"/>
      <c r="D519" s="42"/>
      <c r="E519" s="42"/>
      <c r="F519" s="42"/>
      <c r="G519" s="42"/>
    </row>
    <row r="520" spans="1:7" x14ac:dyDescent="0.2">
      <c r="A520" s="42"/>
      <c r="B520" s="42"/>
      <c r="C520" s="42"/>
      <c r="D520" s="42"/>
      <c r="E520" s="42"/>
      <c r="F520" s="42"/>
      <c r="G520" s="42"/>
    </row>
    <row r="521" spans="1:7" x14ac:dyDescent="0.2">
      <c r="A521" s="42"/>
      <c r="B521" s="42"/>
      <c r="C521" s="42"/>
      <c r="D521" s="42"/>
      <c r="E521" s="42"/>
      <c r="F521" s="42"/>
      <c r="G521" s="42"/>
    </row>
    <row r="522" spans="1:7" x14ac:dyDescent="0.2">
      <c r="A522" s="42"/>
      <c r="B522" s="42"/>
      <c r="C522" s="42"/>
      <c r="D522" s="42"/>
      <c r="E522" s="42"/>
      <c r="F522" s="42"/>
      <c r="G522" s="42"/>
    </row>
    <row r="523" spans="1:7" x14ac:dyDescent="0.2">
      <c r="A523" s="42"/>
      <c r="B523" s="42"/>
      <c r="C523" s="42"/>
      <c r="D523" s="42"/>
      <c r="E523" s="42"/>
      <c r="F523" s="42"/>
      <c r="G523" s="42"/>
    </row>
    <row r="524" spans="1:7" x14ac:dyDescent="0.2">
      <c r="A524" s="42"/>
      <c r="B524" s="42"/>
      <c r="C524" s="42"/>
      <c r="D524" s="42"/>
      <c r="E524" s="42"/>
      <c r="F524" s="42"/>
      <c r="G524" s="42"/>
    </row>
    <row r="525" spans="1:7" x14ac:dyDescent="0.2">
      <c r="A525" s="42"/>
      <c r="B525" s="42"/>
      <c r="C525" s="42"/>
      <c r="D525" s="42"/>
      <c r="E525" s="42"/>
      <c r="F525" s="42"/>
      <c r="G525" s="42"/>
    </row>
    <row r="526" spans="1:7" x14ac:dyDescent="0.2">
      <c r="A526" s="42"/>
      <c r="B526" s="42"/>
      <c r="C526" s="42"/>
      <c r="D526" s="42"/>
      <c r="E526" s="42"/>
      <c r="F526" s="42"/>
      <c r="G526" s="42"/>
    </row>
    <row r="527" spans="1:7" x14ac:dyDescent="0.2">
      <c r="A527" s="42"/>
      <c r="B527" s="42"/>
      <c r="C527" s="42"/>
      <c r="D527" s="42"/>
      <c r="E527" s="42"/>
      <c r="F527" s="42"/>
      <c r="G527" s="42"/>
    </row>
    <row r="528" spans="1:7" x14ac:dyDescent="0.2">
      <c r="A528" s="42"/>
      <c r="B528" s="42"/>
      <c r="C528" s="42"/>
      <c r="D528" s="42"/>
      <c r="E528" s="42"/>
      <c r="F528" s="42"/>
      <c r="G528" s="42"/>
    </row>
    <row r="529" spans="1:7" x14ac:dyDescent="0.2">
      <c r="A529" s="42"/>
      <c r="B529" s="42"/>
      <c r="C529" s="42"/>
      <c r="D529" s="42"/>
      <c r="E529" s="42"/>
      <c r="F529" s="42"/>
      <c r="G529" s="42"/>
    </row>
    <row r="530" spans="1:7" x14ac:dyDescent="0.2">
      <c r="A530" s="42"/>
      <c r="B530" s="42"/>
      <c r="C530" s="42"/>
      <c r="D530" s="42"/>
      <c r="E530" s="42"/>
      <c r="F530" s="42"/>
      <c r="G530" s="42"/>
    </row>
    <row r="531" spans="1:7" x14ac:dyDescent="0.2">
      <c r="A531" s="42"/>
      <c r="B531" s="42"/>
      <c r="C531" s="42"/>
      <c r="D531" s="42"/>
      <c r="E531" s="42"/>
      <c r="F531" s="42"/>
      <c r="G531" s="42"/>
    </row>
    <row r="532" spans="1:7" x14ac:dyDescent="0.2">
      <c r="A532" s="42"/>
      <c r="B532" s="42"/>
      <c r="C532" s="42"/>
      <c r="D532" s="42"/>
      <c r="E532" s="42"/>
      <c r="F532" s="42"/>
      <c r="G532" s="42"/>
    </row>
    <row r="533" spans="1:7" x14ac:dyDescent="0.2">
      <c r="A533" s="42"/>
      <c r="B533" s="42"/>
      <c r="C533" s="42"/>
      <c r="D533" s="42"/>
      <c r="E533" s="42"/>
      <c r="F533" s="42"/>
      <c r="G533" s="42"/>
    </row>
    <row r="534" spans="1:7" x14ac:dyDescent="0.2">
      <c r="A534" s="42"/>
      <c r="B534" s="42"/>
      <c r="C534" s="42"/>
      <c r="D534" s="42"/>
      <c r="E534" s="42"/>
      <c r="F534" s="42"/>
      <c r="G534" s="42"/>
    </row>
    <row r="535" spans="1:7" x14ac:dyDescent="0.2">
      <c r="A535" s="42"/>
      <c r="B535" s="42"/>
      <c r="C535" s="42"/>
      <c r="D535" s="42"/>
      <c r="E535" s="42"/>
      <c r="F535" s="42"/>
      <c r="G535" s="42"/>
    </row>
    <row r="536" spans="1:7" x14ac:dyDescent="0.2">
      <c r="A536" s="42"/>
      <c r="B536" s="42"/>
      <c r="C536" s="42"/>
      <c r="D536" s="42"/>
      <c r="E536" s="42"/>
      <c r="F536" s="42"/>
      <c r="G536" s="42"/>
    </row>
    <row r="537" spans="1:7" x14ac:dyDescent="0.2">
      <c r="A537" s="42"/>
      <c r="B537" s="42"/>
      <c r="C537" s="42"/>
      <c r="D537" s="42"/>
      <c r="E537" s="42"/>
      <c r="F537" s="42"/>
      <c r="G537" s="42"/>
    </row>
    <row r="538" spans="1:7" x14ac:dyDescent="0.2">
      <c r="A538" s="42"/>
      <c r="B538" s="42"/>
      <c r="C538" s="42"/>
      <c r="D538" s="42"/>
      <c r="E538" s="42"/>
      <c r="F538" s="42"/>
      <c r="G538" s="42"/>
    </row>
    <row r="539" spans="1:7" x14ac:dyDescent="0.2">
      <c r="A539" s="42"/>
      <c r="B539" s="42"/>
      <c r="C539" s="42"/>
      <c r="D539" s="42"/>
      <c r="E539" s="42"/>
      <c r="F539" s="42"/>
      <c r="G539" s="42"/>
    </row>
    <row r="540" spans="1:7" x14ac:dyDescent="0.2">
      <c r="A540" s="42"/>
      <c r="B540" s="42"/>
      <c r="C540" s="42"/>
      <c r="D540" s="42"/>
      <c r="E540" s="42"/>
      <c r="F540" s="42"/>
      <c r="G540" s="42"/>
    </row>
    <row r="541" spans="1:7" x14ac:dyDescent="0.2">
      <c r="A541" s="42"/>
      <c r="B541" s="42"/>
      <c r="C541" s="42"/>
      <c r="D541" s="42"/>
      <c r="E541" s="42"/>
      <c r="F541" s="42"/>
      <c r="G541" s="42"/>
    </row>
    <row r="542" spans="1:7" x14ac:dyDescent="0.2">
      <c r="A542" s="42"/>
      <c r="B542" s="42"/>
      <c r="C542" s="42"/>
      <c r="D542" s="42"/>
      <c r="E542" s="42"/>
      <c r="F542" s="42"/>
      <c r="G542" s="42"/>
    </row>
    <row r="543" spans="1:7" x14ac:dyDescent="0.2">
      <c r="A543" s="42"/>
      <c r="B543" s="42"/>
      <c r="C543" s="42"/>
      <c r="D543" s="42"/>
      <c r="E543" s="42"/>
      <c r="F543" s="42"/>
      <c r="G543" s="42"/>
    </row>
    <row r="544" spans="1:7" x14ac:dyDescent="0.2">
      <c r="A544" s="42"/>
      <c r="B544" s="42"/>
      <c r="C544" s="42"/>
      <c r="D544" s="42"/>
      <c r="E544" s="42"/>
      <c r="F544" s="42"/>
      <c r="G544" s="42"/>
    </row>
    <row r="545" spans="1:7" x14ac:dyDescent="0.2">
      <c r="A545" s="42"/>
      <c r="B545" s="42"/>
      <c r="C545" s="42"/>
      <c r="D545" s="42"/>
      <c r="E545" s="42"/>
      <c r="F545" s="42"/>
      <c r="G545" s="42"/>
    </row>
    <row r="546" spans="1:7" x14ac:dyDescent="0.2">
      <c r="A546" s="42"/>
      <c r="B546" s="42"/>
      <c r="C546" s="42"/>
      <c r="D546" s="42"/>
      <c r="E546" s="42"/>
      <c r="F546" s="42"/>
      <c r="G546" s="42"/>
    </row>
    <row r="547" spans="1:7" x14ac:dyDescent="0.2">
      <c r="A547" s="42"/>
      <c r="B547" s="42"/>
      <c r="C547" s="42"/>
      <c r="D547" s="42"/>
      <c r="E547" s="42"/>
      <c r="F547" s="42"/>
      <c r="G547" s="42"/>
    </row>
    <row r="548" spans="1:7" x14ac:dyDescent="0.2">
      <c r="A548" s="42"/>
      <c r="B548" s="42"/>
      <c r="C548" s="42"/>
      <c r="D548" s="42"/>
      <c r="E548" s="42"/>
      <c r="F548" s="42"/>
      <c r="G548" s="42"/>
    </row>
    <row r="549" spans="1:7" x14ac:dyDescent="0.2">
      <c r="A549" s="42"/>
      <c r="B549" s="42"/>
      <c r="C549" s="42"/>
      <c r="D549" s="42"/>
      <c r="E549" s="42"/>
      <c r="F549" s="42"/>
      <c r="G549" s="42"/>
    </row>
    <row r="550" spans="1:7" x14ac:dyDescent="0.2">
      <c r="A550" s="42"/>
      <c r="B550" s="42"/>
      <c r="C550" s="42"/>
      <c r="D550" s="42"/>
      <c r="E550" s="42"/>
      <c r="F550" s="42"/>
      <c r="G550" s="42"/>
    </row>
    <row r="551" spans="1:7" x14ac:dyDescent="0.2">
      <c r="A551" s="42"/>
      <c r="B551" s="42"/>
      <c r="C551" s="42"/>
      <c r="D551" s="42"/>
      <c r="E551" s="42"/>
      <c r="F551" s="42"/>
      <c r="G551" s="42"/>
    </row>
    <row r="552" spans="1:7" x14ac:dyDescent="0.2">
      <c r="A552" s="42"/>
      <c r="B552" s="42"/>
      <c r="C552" s="42"/>
      <c r="D552" s="42"/>
      <c r="E552" s="42"/>
      <c r="F552" s="42"/>
      <c r="G552" s="42"/>
    </row>
    <row r="553" spans="1:7" x14ac:dyDescent="0.2">
      <c r="A553" s="42"/>
      <c r="B553" s="42"/>
      <c r="C553" s="42"/>
      <c r="D553" s="42"/>
      <c r="E553" s="42"/>
      <c r="F553" s="42"/>
      <c r="G553" s="42"/>
    </row>
    <row r="554" spans="1:7" x14ac:dyDescent="0.2">
      <c r="A554" s="42"/>
      <c r="B554" s="42"/>
      <c r="C554" s="42"/>
      <c r="D554" s="42"/>
      <c r="E554" s="42"/>
      <c r="F554" s="42"/>
      <c r="G554" s="42"/>
    </row>
    <row r="555" spans="1:7" x14ac:dyDescent="0.2">
      <c r="A555" s="42"/>
      <c r="B555" s="42"/>
      <c r="C555" s="42"/>
      <c r="D555" s="42"/>
      <c r="E555" s="42"/>
      <c r="F555" s="42"/>
      <c r="G555" s="42"/>
    </row>
    <row r="556" spans="1:7" x14ac:dyDescent="0.2">
      <c r="A556" s="42"/>
      <c r="B556" s="42"/>
      <c r="C556" s="42"/>
      <c r="D556" s="42"/>
      <c r="E556" s="42"/>
      <c r="F556" s="42"/>
      <c r="G556" s="42"/>
    </row>
    <row r="557" spans="1:7" x14ac:dyDescent="0.2">
      <c r="A557" s="42"/>
      <c r="B557" s="42"/>
      <c r="C557" s="42"/>
      <c r="D557" s="42"/>
      <c r="E557" s="42"/>
      <c r="F557" s="42"/>
      <c r="G557" s="42"/>
    </row>
    <row r="558" spans="1:7" x14ac:dyDescent="0.2">
      <c r="A558" s="42"/>
      <c r="B558" s="42"/>
      <c r="C558" s="42"/>
      <c r="D558" s="42"/>
      <c r="E558" s="42"/>
      <c r="F558" s="42"/>
      <c r="G558" s="42"/>
    </row>
    <row r="559" spans="1:7" x14ac:dyDescent="0.2">
      <c r="A559" s="42"/>
      <c r="B559" s="42"/>
      <c r="C559" s="42"/>
      <c r="D559" s="42"/>
      <c r="E559" s="42"/>
      <c r="F559" s="42"/>
      <c r="G559" s="42"/>
    </row>
    <row r="560" spans="1:7" x14ac:dyDescent="0.2">
      <c r="A560" s="42"/>
      <c r="B560" s="42"/>
      <c r="C560" s="42"/>
      <c r="D560" s="42"/>
      <c r="E560" s="42"/>
      <c r="F560" s="42"/>
      <c r="G560" s="42"/>
    </row>
    <row r="561" spans="1:7" x14ac:dyDescent="0.2">
      <c r="A561" s="42"/>
      <c r="B561" s="42"/>
      <c r="C561" s="42"/>
      <c r="D561" s="42"/>
      <c r="E561" s="42"/>
      <c r="F561" s="42"/>
      <c r="G561" s="42"/>
    </row>
    <row r="562" spans="1:7" x14ac:dyDescent="0.2">
      <c r="A562" s="42"/>
      <c r="B562" s="42"/>
      <c r="C562" s="42"/>
      <c r="D562" s="42"/>
      <c r="E562" s="42"/>
      <c r="F562" s="42"/>
      <c r="G562" s="42"/>
    </row>
    <row r="563" spans="1:7" x14ac:dyDescent="0.2">
      <c r="A563" s="42"/>
      <c r="B563" s="42"/>
      <c r="C563" s="42"/>
      <c r="D563" s="42"/>
      <c r="E563" s="42"/>
      <c r="F563" s="42"/>
      <c r="G563" s="42"/>
    </row>
    <row r="564" spans="1:7" x14ac:dyDescent="0.2">
      <c r="A564" s="42"/>
      <c r="B564" s="42"/>
      <c r="C564" s="42"/>
      <c r="D564" s="42"/>
      <c r="E564" s="42"/>
      <c r="F564" s="42"/>
      <c r="G564" s="42"/>
    </row>
    <row r="565" spans="1:7" x14ac:dyDescent="0.2">
      <c r="A565" s="42"/>
      <c r="B565" s="42"/>
      <c r="C565" s="42"/>
      <c r="D565" s="42"/>
      <c r="E565" s="42"/>
      <c r="F565" s="42"/>
      <c r="G565" s="42"/>
    </row>
    <row r="566" spans="1:7" x14ac:dyDescent="0.2">
      <c r="A566" s="42"/>
      <c r="B566" s="42"/>
      <c r="C566" s="42"/>
      <c r="D566" s="42"/>
      <c r="E566" s="42"/>
      <c r="F566" s="42"/>
      <c r="G566" s="42"/>
    </row>
    <row r="567" spans="1:7" x14ac:dyDescent="0.2">
      <c r="A567" s="42"/>
      <c r="B567" s="42"/>
      <c r="C567" s="42"/>
      <c r="D567" s="42"/>
      <c r="E567" s="42"/>
      <c r="F567" s="42"/>
      <c r="G567" s="42"/>
    </row>
    <row r="568" spans="1:7" x14ac:dyDescent="0.2">
      <c r="A568" s="42"/>
      <c r="B568" s="42"/>
      <c r="C568" s="42"/>
      <c r="D568" s="42"/>
      <c r="E568" s="42"/>
      <c r="F568" s="42"/>
      <c r="G568" s="42"/>
    </row>
    <row r="569" spans="1:7" x14ac:dyDescent="0.2">
      <c r="A569" s="42"/>
      <c r="B569" s="42"/>
      <c r="C569" s="42"/>
      <c r="D569" s="42"/>
      <c r="E569" s="42"/>
      <c r="F569" s="42"/>
      <c r="G569" s="42"/>
    </row>
    <row r="570" spans="1:7" x14ac:dyDescent="0.2">
      <c r="A570" s="42"/>
      <c r="B570" s="42"/>
      <c r="C570" s="42"/>
      <c r="D570" s="42"/>
      <c r="E570" s="42"/>
      <c r="F570" s="42"/>
      <c r="G570" s="42"/>
    </row>
    <row r="571" spans="1:7" x14ac:dyDescent="0.2">
      <c r="A571" s="42"/>
      <c r="B571" s="42"/>
      <c r="C571" s="42"/>
      <c r="D571" s="42"/>
      <c r="E571" s="42"/>
      <c r="F571" s="42"/>
      <c r="G571" s="42"/>
    </row>
    <row r="572" spans="1:7" x14ac:dyDescent="0.2">
      <c r="A572" s="42"/>
      <c r="B572" s="42"/>
      <c r="C572" s="42"/>
      <c r="D572" s="42"/>
      <c r="E572" s="42"/>
      <c r="F572" s="42"/>
      <c r="G572" s="42"/>
    </row>
    <row r="573" spans="1:7" x14ac:dyDescent="0.2">
      <c r="A573" s="42"/>
      <c r="B573" s="42"/>
      <c r="C573" s="42"/>
      <c r="D573" s="42"/>
      <c r="E573" s="42"/>
      <c r="F573" s="42"/>
      <c r="G573" s="42"/>
    </row>
    <row r="574" spans="1:7" x14ac:dyDescent="0.2">
      <c r="A574" s="42"/>
      <c r="B574" s="42"/>
      <c r="C574" s="42"/>
      <c r="D574" s="42"/>
      <c r="E574" s="42"/>
      <c r="F574" s="42"/>
      <c r="G574" s="42"/>
    </row>
    <row r="575" spans="1:7" x14ac:dyDescent="0.2">
      <c r="A575" s="42"/>
      <c r="B575" s="42"/>
      <c r="C575" s="42"/>
      <c r="D575" s="42"/>
      <c r="E575" s="42"/>
      <c r="F575" s="42"/>
      <c r="G575" s="42"/>
    </row>
    <row r="576" spans="1:7" x14ac:dyDescent="0.2">
      <c r="A576" s="42"/>
      <c r="B576" s="42"/>
      <c r="C576" s="42"/>
      <c r="D576" s="42"/>
      <c r="E576" s="42"/>
      <c r="F576" s="42"/>
      <c r="G576" s="42"/>
    </row>
    <row r="577" spans="1:7" x14ac:dyDescent="0.2">
      <c r="A577" s="42"/>
      <c r="B577" s="42"/>
      <c r="C577" s="42"/>
      <c r="D577" s="42"/>
      <c r="E577" s="42"/>
      <c r="F577" s="42"/>
      <c r="G577" s="42"/>
    </row>
    <row r="578" spans="1:7" x14ac:dyDescent="0.2">
      <c r="A578" s="42"/>
      <c r="B578" s="42"/>
      <c r="C578" s="42"/>
      <c r="D578" s="42"/>
      <c r="E578" s="42"/>
      <c r="F578" s="42"/>
      <c r="G578" s="42"/>
    </row>
    <row r="579" spans="1:7" x14ac:dyDescent="0.2">
      <c r="A579" s="42"/>
      <c r="B579" s="42"/>
      <c r="C579" s="42"/>
      <c r="D579" s="42"/>
      <c r="E579" s="42"/>
      <c r="F579" s="42"/>
      <c r="G579" s="42"/>
    </row>
    <row r="580" spans="1:7" x14ac:dyDescent="0.2">
      <c r="A580" s="42"/>
      <c r="B580" s="42"/>
      <c r="C580" s="42"/>
      <c r="D580" s="42"/>
      <c r="E580" s="42"/>
      <c r="F580" s="42"/>
      <c r="G580" s="42"/>
    </row>
    <row r="581" spans="1:7" x14ac:dyDescent="0.2">
      <c r="A581" s="42"/>
      <c r="B581" s="42"/>
      <c r="C581" s="42"/>
      <c r="D581" s="42"/>
      <c r="E581" s="42"/>
      <c r="F581" s="42"/>
      <c r="G581" s="42"/>
    </row>
    <row r="582" spans="1:7" x14ac:dyDescent="0.2">
      <c r="A582" s="42"/>
      <c r="B582" s="42"/>
      <c r="C582" s="42"/>
      <c r="D582" s="42"/>
      <c r="E582" s="42"/>
      <c r="F582" s="42"/>
      <c r="G582" s="42"/>
    </row>
    <row r="583" spans="1:7" x14ac:dyDescent="0.2">
      <c r="A583" s="42"/>
      <c r="B583" s="42"/>
      <c r="C583" s="42"/>
      <c r="D583" s="42"/>
      <c r="E583" s="42"/>
      <c r="F583" s="42"/>
      <c r="G583" s="42"/>
    </row>
    <row r="584" spans="1:7" x14ac:dyDescent="0.2">
      <c r="A584" s="42"/>
      <c r="B584" s="42"/>
      <c r="C584" s="42"/>
      <c r="D584" s="42"/>
      <c r="E584" s="42"/>
      <c r="F584" s="42"/>
      <c r="G584" s="42"/>
    </row>
    <row r="585" spans="1:7" x14ac:dyDescent="0.2">
      <c r="A585" s="42"/>
      <c r="B585" s="42"/>
      <c r="C585" s="42"/>
      <c r="D585" s="42"/>
      <c r="E585" s="42"/>
      <c r="F585" s="42"/>
      <c r="G585" s="42"/>
    </row>
    <row r="586" spans="1:7" x14ac:dyDescent="0.2">
      <c r="A586" s="42"/>
      <c r="B586" s="42"/>
      <c r="C586" s="42"/>
      <c r="D586" s="42"/>
      <c r="E586" s="42"/>
      <c r="F586" s="42"/>
      <c r="G586" s="42"/>
    </row>
    <row r="587" spans="1:7" x14ac:dyDescent="0.2">
      <c r="A587" s="42"/>
      <c r="B587" s="42"/>
      <c r="C587" s="42"/>
      <c r="D587" s="42"/>
      <c r="E587" s="42"/>
      <c r="F587" s="42"/>
      <c r="G587" s="42"/>
    </row>
  </sheetData>
  <pageMargins left="0.7" right="0.7" top="0.75" bottom="0.75" header="0.3" footer="0.3"/>
  <pageSetup scale="41" firstPageNumber="15" orientation="portrait" useFirstPageNumber="1" r:id="rId1"/>
  <headerFooter>
    <oddFooter xml:space="preserve">&amp;CPage &amp;P&amp;R3/6/2025
</oddFooter>
  </headerFooter>
  <rowBreaks count="7" manualBreakCount="7">
    <brk id="56" max="6" man="1"/>
    <brk id="113" max="6" man="1"/>
    <brk id="168" max="6" man="1"/>
    <brk id="225" max="6" man="1"/>
    <brk id="280" max="6" man="1"/>
    <brk id="336" max="6" man="1"/>
    <brk id="391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Summary</vt:lpstr>
      <vt:lpstr>MFIP</vt:lpstr>
      <vt:lpstr>CCAP</vt:lpstr>
      <vt:lpstr>NorthStar</vt:lpstr>
      <vt:lpstr>CCAP!Print_Area</vt:lpstr>
      <vt:lpstr>MFIP!Print_Area</vt:lpstr>
      <vt:lpstr>NorthStar!Print_Area</vt:lpstr>
      <vt:lpstr>Summary!Print_Area</vt:lpstr>
      <vt:lpstr>Summary!Print_Titles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MN Department of Human Services</dc:creator>
  <cp:lastModifiedBy>O'Gorman, Dana S (DHS)</cp:lastModifiedBy>
  <cp:lastPrinted>2025-03-06T17:43:33Z</cp:lastPrinted>
  <dcterms:created xsi:type="dcterms:W3CDTF">2005-12-07T21:07:31Z</dcterms:created>
  <dcterms:modified xsi:type="dcterms:W3CDTF">2025-03-06T21:41:17Z</dcterms:modified>
</cp:coreProperties>
</file>