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078\Adult_MH\Shared\002 - ACT and IRTS\2024 Rate Setting\Manual draft\"/>
    </mc:Choice>
  </mc:AlternateContent>
  <xr:revisionPtr revIDLastSave="0" documentId="13_ncr:1_{939B64B9-067F-4C64-A988-29182BF9A5B8}" xr6:coauthVersionLast="47" xr6:coauthVersionMax="47" xr10:uidLastSave="{00000000-0000-0000-0000-000000000000}"/>
  <workbookProtection workbookAlgorithmName="SHA-512" workbookHashValue="RlvTnKfs8kRAadcrlK7JOGQ4NETDkGRwDP0DA8YonbgKz7l3PRv+j+sfhaGF4zEwJxsV2qzAKvgDofFu8VqjPw==" workbookSaltValue="hb6Po+SlKvbNigfZj2V4YQ==" workbookSpinCount="100000" lockStructure="1"/>
  <bookViews>
    <workbookView xWindow="-120" yWindow="-120" windowWidth="25440" windowHeight="15390" tabRatio="775" xr2:uid="{00000000-000D-0000-FFFF-FFFF00000000}"/>
  </bookViews>
  <sheets>
    <sheet name="Tab 1 - Direct Svcs Exp" sheetId="3" r:id="rId1"/>
    <sheet name="Tab 2 - Units of Svcs Breakout" sheetId="6" r:id="rId2"/>
    <sheet name="Tab 3 - Allocated Space Costs" sheetId="2" r:id="rId3"/>
    <sheet name="Tab 4 - Space Designation" sheetId="5" r:id="rId4"/>
    <sheet name="Tab 5 - Summary of Rate Calc." sheetId="4" r:id="rId5"/>
    <sheet name="Tab 6 - Other Program &amp; OH Exp" sheetId="7" r:id="rId6"/>
  </sheets>
  <definedNames>
    <definedName name="_xlnm.Print_Area" localSheetId="0">'Tab 1 - Direct Svcs Exp'!$A$2:$J$59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5" l="1"/>
  <c r="B2" i="2"/>
  <c r="B2" i="6"/>
  <c r="E9" i="6" l="1"/>
  <c r="E37" i="6" s="1"/>
  <c r="A9" i="6"/>
  <c r="A23" i="6" s="1"/>
  <c r="E23" i="6" l="1"/>
  <c r="A37" i="6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B3" i="7" l="1"/>
  <c r="B2" i="7"/>
  <c r="B1" i="7"/>
  <c r="F53" i="7"/>
  <c r="C50" i="7"/>
  <c r="C53" i="7" s="1"/>
  <c r="B50" i="7"/>
  <c r="F28" i="7"/>
  <c r="C25" i="7"/>
  <c r="C27" i="7" s="1"/>
  <c r="B25" i="7"/>
  <c r="C52" i="7" l="1"/>
  <c r="C28" i="7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G29" i="6" l="1"/>
  <c r="G28" i="6"/>
  <c r="G26" i="6"/>
  <c r="G25" i="6"/>
  <c r="G24" i="6"/>
  <c r="G15" i="6"/>
  <c r="G14" i="6"/>
  <c r="G11" i="6"/>
  <c r="G10" i="6"/>
  <c r="C29" i="6"/>
  <c r="C28" i="6"/>
  <c r="C27" i="6"/>
  <c r="C26" i="6"/>
  <c r="C25" i="6"/>
  <c r="C15" i="6"/>
  <c r="C14" i="6"/>
  <c r="C13" i="6"/>
  <c r="C12" i="6"/>
  <c r="C11" i="6"/>
  <c r="C10" i="6"/>
  <c r="D57" i="5" l="1"/>
  <c r="B4" i="6" l="1"/>
  <c r="B3" i="6"/>
  <c r="B1" i="6"/>
  <c r="F45" i="6"/>
  <c r="F43" i="6"/>
  <c r="G43" i="6" s="1"/>
  <c r="F42" i="6"/>
  <c r="F41" i="6"/>
  <c r="F40" i="6"/>
  <c r="F39" i="6"/>
  <c r="G39" i="6" s="1"/>
  <c r="F38" i="6"/>
  <c r="G38" i="6" s="1"/>
  <c r="B45" i="6"/>
  <c r="B43" i="6"/>
  <c r="C43" i="6" s="1"/>
  <c r="B42" i="6"/>
  <c r="C42" i="6" s="1"/>
  <c r="B41" i="6"/>
  <c r="C41" i="6" s="1"/>
  <c r="B40" i="6"/>
  <c r="C40" i="6" s="1"/>
  <c r="B39" i="6"/>
  <c r="B38" i="6"/>
  <c r="F30" i="6"/>
  <c r="B30" i="6"/>
  <c r="I29" i="6"/>
  <c r="I28" i="6"/>
  <c r="I27" i="6"/>
  <c r="I26" i="6"/>
  <c r="I25" i="6"/>
  <c r="I24" i="6"/>
  <c r="F16" i="6"/>
  <c r="G13" i="6" s="1"/>
  <c r="B16" i="6"/>
  <c r="I15" i="6"/>
  <c r="I14" i="6"/>
  <c r="I13" i="6"/>
  <c r="I12" i="6"/>
  <c r="I11" i="6"/>
  <c r="I10" i="6"/>
  <c r="G57" i="5"/>
  <c r="D37" i="2" s="1"/>
  <c r="E37" i="2" s="1"/>
  <c r="H57" i="5"/>
  <c r="D38" i="2" s="1"/>
  <c r="F57" i="5"/>
  <c r="D36" i="2" s="1"/>
  <c r="E57" i="5"/>
  <c r="D35" i="2" s="1"/>
  <c r="I42" i="6" l="1"/>
  <c r="G42" i="6"/>
  <c r="B18" i="6"/>
  <c r="C16" i="6"/>
  <c r="G30" i="6"/>
  <c r="G27" i="6"/>
  <c r="F32" i="6"/>
  <c r="C24" i="6"/>
  <c r="B32" i="6"/>
  <c r="C30" i="6"/>
  <c r="I40" i="6"/>
  <c r="G16" i="6"/>
  <c r="G12" i="6"/>
  <c r="F18" i="6"/>
  <c r="I39" i="6"/>
  <c r="F44" i="6"/>
  <c r="G41" i="6" s="1"/>
  <c r="I16" i="6"/>
  <c r="I41" i="6"/>
  <c r="I43" i="6"/>
  <c r="B44" i="6"/>
  <c r="I38" i="6"/>
  <c r="I30" i="6"/>
  <c r="C39" i="6" l="1"/>
  <c r="C44" i="6"/>
  <c r="B46" i="6"/>
  <c r="C38" i="6"/>
  <c r="G44" i="6"/>
  <c r="F46" i="6"/>
  <c r="G40" i="6"/>
  <c r="I44" i="6"/>
  <c r="C4" i="5"/>
  <c r="C3" i="5"/>
  <c r="C1" i="5"/>
  <c r="I57" i="5" l="1"/>
  <c r="E19" i="2" l="1"/>
  <c r="E18" i="2"/>
  <c r="D1" i="4" l="1"/>
  <c r="G31" i="3"/>
  <c r="G30" i="3"/>
  <c r="G29" i="3"/>
  <c r="G28" i="3"/>
  <c r="G27" i="3"/>
  <c r="G26" i="3"/>
  <c r="D31" i="3"/>
  <c r="D30" i="3"/>
  <c r="D29" i="3"/>
  <c r="D28" i="3"/>
  <c r="D27" i="3"/>
  <c r="D26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E38" i="2" l="1"/>
  <c r="E36" i="2"/>
  <c r="E35" i="2"/>
  <c r="D39" i="2"/>
  <c r="H18" i="2" s="1"/>
  <c r="C39" i="2"/>
  <c r="B4" i="2"/>
  <c r="B3" i="2"/>
  <c r="B1" i="2"/>
  <c r="I29" i="2" l="1"/>
  <c r="H28" i="2"/>
  <c r="I25" i="2"/>
  <c r="H24" i="2"/>
  <c r="I19" i="2"/>
  <c r="I15" i="2"/>
  <c r="H14" i="2"/>
  <c r="I11" i="2"/>
  <c r="H10" i="2"/>
  <c r="H29" i="2"/>
  <c r="I26" i="2"/>
  <c r="H25" i="2"/>
  <c r="H19" i="2"/>
  <c r="I16" i="2"/>
  <c r="H11" i="2"/>
  <c r="I27" i="2"/>
  <c r="H26" i="2"/>
  <c r="I23" i="2"/>
  <c r="H20" i="2"/>
  <c r="I17" i="2"/>
  <c r="H16" i="2"/>
  <c r="I13" i="2"/>
  <c r="H12" i="2"/>
  <c r="I9" i="2"/>
  <c r="I28" i="2"/>
  <c r="H27" i="2"/>
  <c r="I24" i="2"/>
  <c r="H23" i="2"/>
  <c r="I18" i="2"/>
  <c r="H17" i="2"/>
  <c r="I14" i="2"/>
  <c r="H13" i="2"/>
  <c r="I10" i="2"/>
  <c r="H9" i="2"/>
  <c r="I20" i="2"/>
  <c r="H15" i="2"/>
  <c r="I12" i="2"/>
  <c r="G17" i="2"/>
  <c r="G24" i="2"/>
  <c r="G19" i="2"/>
  <c r="G20" i="2"/>
  <c r="G10" i="2"/>
  <c r="G13" i="2"/>
  <c r="G14" i="2"/>
  <c r="G15" i="2"/>
  <c r="G16" i="2"/>
  <c r="G27" i="2"/>
  <c r="G9" i="2"/>
  <c r="G29" i="2"/>
  <c r="G11" i="2"/>
  <c r="G12" i="2"/>
  <c r="G23" i="2"/>
  <c r="G28" i="2"/>
  <c r="G25" i="2"/>
  <c r="G26" i="2"/>
  <c r="G18" i="2"/>
  <c r="E39" i="2"/>
  <c r="C30" i="2"/>
  <c r="E29" i="2"/>
  <c r="E28" i="2"/>
  <c r="E27" i="2"/>
  <c r="E26" i="2"/>
  <c r="E25" i="2"/>
  <c r="E24" i="2"/>
  <c r="E23" i="2"/>
  <c r="E20" i="2"/>
  <c r="E17" i="2"/>
  <c r="E16" i="2"/>
  <c r="E15" i="2"/>
  <c r="E14" i="2"/>
  <c r="E13" i="2"/>
  <c r="E12" i="2"/>
  <c r="E11" i="2"/>
  <c r="E10" i="2"/>
  <c r="E9" i="2"/>
  <c r="C21" i="2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G44" i="3"/>
  <c r="H9" i="3"/>
  <c r="I9" i="3"/>
  <c r="J9" i="3" s="1"/>
  <c r="D30" i="2"/>
  <c r="D21" i="2"/>
  <c r="H18" i="3"/>
  <c r="B44" i="3"/>
  <c r="H31" i="3"/>
  <c r="H30" i="3"/>
  <c r="H29" i="3"/>
  <c r="H28" i="3"/>
  <c r="H27" i="3"/>
  <c r="H26" i="3"/>
  <c r="H21" i="3"/>
  <c r="H20" i="3"/>
  <c r="H19" i="3"/>
  <c r="H17" i="3"/>
  <c r="H16" i="3"/>
  <c r="H15" i="3"/>
  <c r="H14" i="3"/>
  <c r="H13" i="3"/>
  <c r="H12" i="3"/>
  <c r="H11" i="3"/>
  <c r="H10" i="3"/>
  <c r="E22" i="3"/>
  <c r="E32" i="3" s="1"/>
  <c r="I28" i="3"/>
  <c r="J28" i="3" s="1"/>
  <c r="I27" i="3"/>
  <c r="J27" i="3" s="1"/>
  <c r="I26" i="3"/>
  <c r="J26" i="3" s="1"/>
  <c r="I17" i="3"/>
  <c r="J17" i="3" s="1"/>
  <c r="I16" i="3"/>
  <c r="J16" i="3" s="1"/>
  <c r="I15" i="3"/>
  <c r="J15" i="3" s="1"/>
  <c r="I14" i="3"/>
  <c r="J14" i="3" s="1"/>
  <c r="I20" i="3"/>
  <c r="J20" i="3" s="1"/>
  <c r="I19" i="3"/>
  <c r="J19" i="3" s="1"/>
  <c r="I18" i="3"/>
  <c r="J18" i="3" s="1"/>
  <c r="F22" i="3"/>
  <c r="F24" i="3" s="1"/>
  <c r="C22" i="3"/>
  <c r="I10" i="3"/>
  <c r="J10" i="3" s="1"/>
  <c r="I11" i="3"/>
  <c r="J11" i="3" s="1"/>
  <c r="I12" i="3"/>
  <c r="J12" i="3" s="1"/>
  <c r="I13" i="3"/>
  <c r="J13" i="3" s="1"/>
  <c r="I21" i="3"/>
  <c r="J21" i="3" s="1"/>
  <c r="B22" i="3"/>
  <c r="B32" i="3" s="1"/>
  <c r="I23" i="3"/>
  <c r="J23" i="3" s="1"/>
  <c r="I29" i="3"/>
  <c r="J29" i="3" s="1"/>
  <c r="I30" i="3"/>
  <c r="J30" i="3" s="1"/>
  <c r="I31" i="3"/>
  <c r="J31" i="3" s="1"/>
  <c r="I33" i="3"/>
  <c r="J33" i="3" s="1"/>
  <c r="I34" i="3"/>
  <c r="J34" i="3" s="1"/>
  <c r="H44" i="3" l="1"/>
  <c r="H40" i="3"/>
  <c r="H43" i="3"/>
  <c r="H39" i="3"/>
  <c r="H42" i="3"/>
  <c r="H38" i="3"/>
  <c r="H41" i="3"/>
  <c r="C32" i="3"/>
  <c r="C35" i="3" s="1"/>
  <c r="B48" i="3" s="1"/>
  <c r="C24" i="3"/>
  <c r="F48" i="6"/>
  <c r="F49" i="6" s="1"/>
  <c r="E30" i="2"/>
  <c r="C43" i="3"/>
  <c r="C39" i="3"/>
  <c r="C42" i="3"/>
  <c r="C38" i="3"/>
  <c r="C41" i="3"/>
  <c r="B46" i="3"/>
  <c r="C44" i="3"/>
  <c r="C40" i="3"/>
  <c r="G46" i="3"/>
  <c r="B48" i="6"/>
  <c r="B49" i="6" s="1"/>
  <c r="H30" i="2"/>
  <c r="H21" i="2"/>
  <c r="J19" i="2"/>
  <c r="H32" i="3"/>
  <c r="J18" i="2"/>
  <c r="H22" i="3"/>
  <c r="F32" i="3"/>
  <c r="F35" i="3" s="1"/>
  <c r="G48" i="3" s="1"/>
  <c r="G4" i="4" s="1"/>
  <c r="I22" i="3"/>
  <c r="J22" i="3" s="1"/>
  <c r="J13" i="2"/>
  <c r="J20" i="2"/>
  <c r="J26" i="2"/>
  <c r="D31" i="2"/>
  <c r="C31" i="2"/>
  <c r="I44" i="3"/>
  <c r="J44" i="3" s="1"/>
  <c r="E21" i="2"/>
  <c r="E31" i="2" l="1"/>
  <c r="J48" i="3"/>
  <c r="J49" i="3" s="1"/>
  <c r="H31" i="2"/>
  <c r="J35" i="2" s="1"/>
  <c r="J25" i="2"/>
  <c r="J17" i="2"/>
  <c r="J14" i="2"/>
  <c r="J10" i="2"/>
  <c r="I32" i="3"/>
  <c r="J32" i="3" s="1"/>
  <c r="I35" i="3"/>
  <c r="J35" i="3" s="1"/>
  <c r="J29" i="2"/>
  <c r="I30" i="2"/>
  <c r="J9" i="2"/>
  <c r="G21" i="2"/>
  <c r="I21" i="2"/>
  <c r="J28" i="2"/>
  <c r="J24" i="2"/>
  <c r="J16" i="2"/>
  <c r="J12" i="2"/>
  <c r="J27" i="2"/>
  <c r="G30" i="2"/>
  <c r="J23" i="2"/>
  <c r="J15" i="2"/>
  <c r="J11" i="2"/>
  <c r="L35" i="3" l="1"/>
  <c r="J30" i="2"/>
  <c r="J21" i="2"/>
  <c r="G31" i="2"/>
  <c r="I31" i="2"/>
  <c r="G10" i="4" s="1"/>
  <c r="J31" i="2" l="1"/>
  <c r="G6" i="4" l="1"/>
  <c r="G8" i="4" s="1"/>
  <c r="G12" i="4" l="1"/>
  <c r="G16" i="4"/>
  <c r="G14" i="4"/>
</calcChain>
</file>

<file path=xl/sharedStrings.xml><?xml version="1.0" encoding="utf-8"?>
<sst xmlns="http://schemas.openxmlformats.org/spreadsheetml/2006/main" count="290" uniqueCount="170">
  <si>
    <t>MH Professional(s)</t>
  </si>
  <si>
    <t>MH Practitioner(s)</t>
  </si>
  <si>
    <t xml:space="preserve">Total </t>
  </si>
  <si>
    <t>State Grant or County Funding</t>
  </si>
  <si>
    <t>MA Fee for Service</t>
  </si>
  <si>
    <t>MH Rehab Worker(s)</t>
  </si>
  <si>
    <t>Registered Nurse</t>
  </si>
  <si>
    <t>Certified Peer Specialist</t>
  </si>
  <si>
    <t>Total Direct Service Expenditures  →</t>
  </si>
  <si>
    <t>Actual FTE</t>
  </si>
  <si>
    <t>Total Direct Service Staff Costs →</t>
  </si>
  <si>
    <t>Contract: Direct Service Staff (Specify)</t>
  </si>
  <si>
    <t>Actual Per Hour Wage</t>
  </si>
  <si>
    <t xml:space="preserve">Interest </t>
  </si>
  <si>
    <t>Taxes</t>
  </si>
  <si>
    <t>Property-Related Insurance</t>
  </si>
  <si>
    <t>Physical Plant Costs</t>
  </si>
  <si>
    <t>Utilities</t>
  </si>
  <si>
    <t>Electric</t>
  </si>
  <si>
    <t>Water</t>
  </si>
  <si>
    <t>Garbage</t>
  </si>
  <si>
    <t xml:space="preserve">Heat - (not included in electric above) </t>
  </si>
  <si>
    <t>Imputed interest (self-financed- specify amt and rate)</t>
  </si>
  <si>
    <t xml:space="preserve">Rent (paid to unrelated party) </t>
  </si>
  <si>
    <t>Additional Information</t>
  </si>
  <si>
    <t>Difference</t>
  </si>
  <si>
    <t>Actual Occupancy %</t>
  </si>
  <si>
    <t>Provider Number:</t>
  </si>
  <si>
    <t>Host County/AMHI:</t>
  </si>
  <si>
    <t>Program Name:</t>
  </si>
  <si>
    <t>Host County/MHI:</t>
  </si>
  <si>
    <t>Square Footage Breakdown:</t>
  </si>
  <si>
    <t>Residential</t>
  </si>
  <si>
    <t>Total</t>
  </si>
  <si>
    <t>Residential Space</t>
  </si>
  <si>
    <t>Treatment/Program Space</t>
  </si>
  <si>
    <t>Administrative Space</t>
  </si>
  <si>
    <t>Percent</t>
  </si>
  <si>
    <t xml:space="preserve">   Total Square Footage</t>
  </si>
  <si>
    <t>Other Building-Related Depreciation - Improvements</t>
  </si>
  <si>
    <t>Other Specify:</t>
  </si>
  <si>
    <t>GRAND TOTAL:</t>
  </si>
  <si>
    <t xml:space="preserve">Phone </t>
  </si>
  <si>
    <t>Trx/Program</t>
  </si>
  <si>
    <t>Licensed Bed Capacity</t>
  </si>
  <si>
    <t>Direct Services Expenditures Rate</t>
  </si>
  <si>
    <t>TOTAL MA RATE</t>
  </si>
  <si>
    <t xml:space="preserve">Program Staff </t>
  </si>
  <si>
    <t xml:space="preserve">No Payer </t>
  </si>
  <si>
    <t>(Based on actual costs paid July 1 though June 30)</t>
  </si>
  <si>
    <t xml:space="preserve">      Total Direct Svcs &amp; Other Program Cost</t>
  </si>
  <si>
    <t>Allocated Space Rate:</t>
  </si>
  <si>
    <t>Allocated Space Rate</t>
  </si>
  <si>
    <t xml:space="preserve">    Total Direct + Allocated Space Rate</t>
  </si>
  <si>
    <t>Admin</t>
  </si>
  <si>
    <t>Floor</t>
  </si>
  <si>
    <t>Room #</t>
  </si>
  <si>
    <t>Description</t>
  </si>
  <si>
    <t>Other</t>
  </si>
  <si>
    <t>Space Designation - Square Footage</t>
  </si>
  <si>
    <t>Total - Units of Service</t>
  </si>
  <si>
    <t>Other (if Applicable)</t>
  </si>
  <si>
    <t>Performance Incentive Rate (0%)</t>
  </si>
  <si>
    <t>Sq. Ft.</t>
  </si>
  <si>
    <t>Units from Direct Svc Tab</t>
  </si>
  <si>
    <t>*** NOTE:  If providing IRTS and RCS in same location and can not breakout cost separately, use Tab 2 to provide a breakout of the Units of Services between IRTS &amp; RCS ***</t>
  </si>
  <si>
    <t>Intensive Residential Treatment Services (IRTS) - Units of Service</t>
  </si>
  <si>
    <t>Residential Crisis Services (RCS) - Units of Service</t>
  </si>
  <si>
    <t>Psychiatrist &amp;/or Other Prescriber</t>
  </si>
  <si>
    <t>Direct Services Cost Per Units of Svc:</t>
  </si>
  <si>
    <t>FTE</t>
  </si>
  <si>
    <t>Expenditures</t>
  </si>
  <si>
    <t>% Inc/(Dec)</t>
  </si>
  <si>
    <t>Benefits and Payroll Taxes for Direct Service Staff:</t>
  </si>
  <si>
    <t>Benefits % :</t>
  </si>
  <si>
    <t>Training for Direct Service Staff:</t>
  </si>
  <si>
    <t>Service-Related Travel :</t>
  </si>
  <si>
    <t>Total Direct Service Staff  FTEs and Wages:</t>
  </si>
  <si>
    <t>Total:</t>
  </si>
  <si>
    <t>End of Spreadsheet - Go to Tab 2</t>
  </si>
  <si>
    <t>End of Spreadsheet - Go to Tab 3</t>
  </si>
  <si>
    <t>End of Spreadsheet - Go to Tab 5</t>
  </si>
  <si>
    <t>End of Spreadsheet/End of Workbook</t>
  </si>
  <si>
    <t>Press TAB to move to input areas.  Press UP or DOWN ARROW in column A to read through the document.  Refer to Rate Setting Manual for input instructions.  Input in un-locked cells only</t>
  </si>
  <si>
    <t>Difference:</t>
  </si>
  <si>
    <t>Actual FTEs &amp; Expenditures</t>
  </si>
  <si>
    <t>Program Admin &amp; Support Staff</t>
  </si>
  <si>
    <t>Expense</t>
  </si>
  <si>
    <t>Per Hour Wage</t>
  </si>
  <si>
    <t>Other Program Related Expenditures:</t>
  </si>
  <si>
    <t>Operations Manager</t>
  </si>
  <si>
    <t>Supplies/Materials</t>
  </si>
  <si>
    <t>Office Support</t>
  </si>
  <si>
    <t>Other Communication (not included within Utilities)</t>
  </si>
  <si>
    <t>Housekeeping</t>
  </si>
  <si>
    <t>Training for Non-Direct Service Staff</t>
  </si>
  <si>
    <t>Maintenance</t>
  </si>
  <si>
    <t>Non-Service Related Travel</t>
  </si>
  <si>
    <t>Other (Specify)</t>
  </si>
  <si>
    <t xml:space="preserve">Equipment Purchases </t>
  </si>
  <si>
    <t>Equipment Depreciation</t>
  </si>
  <si>
    <t>Other Misc. Exp (List below)</t>
  </si>
  <si>
    <t>Total Admin &amp; Support Staff  FTEs and Wages →</t>
  </si>
  <si>
    <t>Benefits and Payroll Taxes for Admin &amp; Support Staff →</t>
  </si>
  <si>
    <t>Total Admin &amp; Support Staff  Salary &amp; Benefits →</t>
  </si>
  <si>
    <t>Benefits %  →</t>
  </si>
  <si>
    <t>Total Other Prog. Expense →</t>
  </si>
  <si>
    <t>Central Office/Overhead Allocations</t>
  </si>
  <si>
    <t xml:space="preserve"> Expense</t>
  </si>
  <si>
    <t>Other Overhead Non-Salary Expenditures</t>
  </si>
  <si>
    <t>CEO/CFO/Medical Director</t>
  </si>
  <si>
    <t>List Below</t>
  </si>
  <si>
    <t>Human Resources &amp; Payroll</t>
  </si>
  <si>
    <t>Financial Operations &amp; Accounting</t>
  </si>
  <si>
    <t>Billing &amp; Accounts Receivable</t>
  </si>
  <si>
    <t>Purchasing &amp; Accounts Payable</t>
  </si>
  <si>
    <t>Information Technology</t>
  </si>
  <si>
    <t>Staff Development</t>
  </si>
  <si>
    <t>Other (List Positions)</t>
  </si>
  <si>
    <t>Total CO Staff Wages →</t>
  </si>
  <si>
    <t>Benefits and Payroll Taxes for Central Office Staff →</t>
  </si>
  <si>
    <t>Total Central Office/Admin Allocation →</t>
  </si>
  <si>
    <t>Total Central Office Non-Salary Expense →</t>
  </si>
  <si>
    <t>Building Depreciation (25 years)</t>
  </si>
  <si>
    <t>Hourly Rate</t>
  </si>
  <si>
    <t>MA MCO</t>
  </si>
  <si>
    <t>Commercial or Private Health Insurance</t>
  </si>
  <si>
    <t>Other Payer (including self-pay)</t>
  </si>
  <si>
    <t>Commercial or Private Health Ins</t>
  </si>
  <si>
    <t>I HEREBY CERTIFY that I have examined the accompanying electronically filed or</t>
  </si>
  <si>
    <t>manually submitted cost report and that to the best of my knowledge and belief,</t>
  </si>
  <si>
    <t>this report and statement are true, correct, complete, and prepared from the books</t>
  </si>
  <si>
    <t>and records of the Provider in accordance with applicable instructions.</t>
  </si>
  <si>
    <r>
      <t xml:space="preserve">Signature of Officer: </t>
    </r>
    <r>
      <rPr>
        <i/>
        <sz val="10"/>
        <rFont val="Arial"/>
        <family val="2"/>
      </rPr>
      <t xml:space="preserve">(Type Full Name) </t>
    </r>
  </si>
  <si>
    <t xml:space="preserve">Title: </t>
  </si>
  <si>
    <t xml:space="preserve">From Period: </t>
  </si>
  <si>
    <t xml:space="preserve">To Period: </t>
  </si>
  <si>
    <t xml:space="preserve">Preparer (If other than Officer): </t>
  </si>
  <si>
    <t xml:space="preserve"> </t>
  </si>
  <si>
    <t>COVID funding (specify federal/state and name)</t>
  </si>
  <si>
    <t>[Name]</t>
  </si>
  <si>
    <t>$</t>
  </si>
  <si>
    <t>Other Program &amp; Overhead Expense  (37%)</t>
  </si>
  <si>
    <t>for this program (including SBA loans if applicable):</t>
  </si>
  <si>
    <t>Purpose of funding</t>
  </si>
  <si>
    <t>For ongoing expenditures that were covered by COVID funding (e.g. salaries, PPE, cleaning) - do report those.</t>
  </si>
  <si>
    <t>Program Name / Location:</t>
  </si>
  <si>
    <t>Service Location Address:</t>
  </si>
  <si>
    <t>Provider NPI:</t>
  </si>
  <si>
    <t>Prog Name / Location:</t>
  </si>
  <si>
    <t>Service Loc Address:</t>
  </si>
  <si>
    <t>Prog Name/Location:</t>
  </si>
  <si>
    <t xml:space="preserve">Provider NPI: </t>
  </si>
  <si>
    <t>State FY22 Actual Expenditures (7/1/21 - 6/30/22)</t>
  </si>
  <si>
    <t>Actual Expenditure FY22</t>
  </si>
  <si>
    <t>Units of Service Provided SFY22</t>
  </si>
  <si>
    <t>SFY22 Actuals</t>
  </si>
  <si>
    <t>SFY22</t>
  </si>
  <si>
    <t>% Difference:</t>
  </si>
  <si>
    <t>Actual Expenditure FY23</t>
  </si>
  <si>
    <t>Actual  Expenditure FY22</t>
  </si>
  <si>
    <t>FY23 Increase/(Decrease) from FY22</t>
  </si>
  <si>
    <t>Units of Service Provided SFY23</t>
  </si>
  <si>
    <t>SFY23 Actuals</t>
  </si>
  <si>
    <t>SFY23 Space Allocation</t>
  </si>
  <si>
    <t>SFY23</t>
  </si>
  <si>
    <t>Identify below all sources, purpose of, and amounts of COVID funding received in FY23</t>
  </si>
  <si>
    <t>Amt received in FY23</t>
  </si>
  <si>
    <t>State FY23 Actual Expenditures (7/1/22 - 6/30/23)</t>
  </si>
  <si>
    <t>For FY23 - do not report one-time expenditures covered by one-time COVID grants. Those must not be included in the cost build up here, or they would be paid for twice (first by the grant, then again by the rate).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</si>
</sst>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.0_);_(* \(#,##0.0\);_(* &quot;-&quot;?_);_(@_)"/>
  </numFmts>
  <fonts count="56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Arial"/>
      <family val="2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3" tint="0.59999389629810485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22" fillId="25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22" fillId="26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22" fillId="27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28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29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22" fillId="30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31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32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34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35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23" fillId="37" borderId="0" applyNumberFormat="0" applyBorder="0" applyAlignment="0" applyProtection="0"/>
    <xf numFmtId="0" fontId="6" fillId="9" borderId="0" applyNumberFormat="0" applyBorder="0" applyAlignment="0" applyProtection="0"/>
    <xf numFmtId="0" fontId="23" fillId="38" borderId="0" applyNumberFormat="0" applyBorder="0" applyAlignment="0" applyProtection="0"/>
    <xf numFmtId="0" fontId="6" fillId="10" borderId="0" applyNumberFormat="0" applyBorder="0" applyAlignment="0" applyProtection="0"/>
    <xf numFmtId="0" fontId="23" fillId="39" borderId="0" applyNumberFormat="0" applyBorder="0" applyAlignment="0" applyProtection="0"/>
    <xf numFmtId="0" fontId="6" fillId="13" borderId="0" applyNumberFormat="0" applyBorder="0" applyAlignment="0" applyProtection="0"/>
    <xf numFmtId="0" fontId="23" fillId="40" borderId="0" applyNumberFormat="0" applyBorder="0" applyAlignment="0" applyProtection="0"/>
    <xf numFmtId="0" fontId="6" fillId="14" borderId="0" applyNumberFormat="0" applyBorder="0" applyAlignment="0" applyProtection="0"/>
    <xf numFmtId="0" fontId="23" fillId="41" borderId="0" applyNumberFormat="0" applyBorder="0" applyAlignment="0" applyProtection="0"/>
    <xf numFmtId="0" fontId="6" fillId="15" borderId="0" applyNumberFormat="0" applyBorder="0" applyAlignment="0" applyProtection="0"/>
    <xf numFmtId="0" fontId="23" fillId="42" borderId="0" applyNumberFormat="0" applyBorder="0" applyAlignment="0" applyProtection="0"/>
    <xf numFmtId="0" fontId="6" fillId="16" borderId="0" applyNumberFormat="0" applyBorder="0" applyAlignment="0" applyProtection="0"/>
    <xf numFmtId="0" fontId="23" fillId="43" borderId="0" applyNumberFormat="0" applyBorder="0" applyAlignment="0" applyProtection="0"/>
    <xf numFmtId="0" fontId="6" fillId="17" borderId="0" applyNumberFormat="0" applyBorder="0" applyAlignment="0" applyProtection="0"/>
    <xf numFmtId="0" fontId="23" fillId="44" borderId="0" applyNumberFormat="0" applyBorder="0" applyAlignment="0" applyProtection="0"/>
    <xf numFmtId="0" fontId="6" fillId="18" borderId="0" applyNumberFormat="0" applyBorder="0" applyAlignment="0" applyProtection="0"/>
    <xf numFmtId="0" fontId="23" fillId="45" borderId="0" applyNumberFormat="0" applyBorder="0" applyAlignment="0" applyProtection="0"/>
    <xf numFmtId="0" fontId="6" fillId="13" borderId="0" applyNumberFormat="0" applyBorder="0" applyAlignment="0" applyProtection="0"/>
    <xf numFmtId="0" fontId="23" fillId="46" borderId="0" applyNumberFormat="0" applyBorder="0" applyAlignment="0" applyProtection="0"/>
    <xf numFmtId="0" fontId="6" fillId="14" borderId="0" applyNumberFormat="0" applyBorder="0" applyAlignment="0" applyProtection="0"/>
    <xf numFmtId="0" fontId="23" fillId="47" borderId="0" applyNumberFormat="0" applyBorder="0" applyAlignment="0" applyProtection="0"/>
    <xf numFmtId="0" fontId="6" fillId="19" borderId="0" applyNumberFormat="0" applyBorder="0" applyAlignment="0" applyProtection="0"/>
    <xf numFmtId="0" fontId="23" fillId="48" borderId="0" applyNumberFormat="0" applyBorder="0" applyAlignment="0" applyProtection="0"/>
    <xf numFmtId="0" fontId="7" fillId="3" borderId="0" applyNumberFormat="0" applyBorder="0" applyAlignment="0" applyProtection="0"/>
    <xf numFmtId="0" fontId="24" fillId="49" borderId="0" applyNumberFormat="0" applyBorder="0" applyAlignment="0" applyProtection="0"/>
    <xf numFmtId="0" fontId="8" fillId="20" borderId="1" applyNumberFormat="0" applyAlignment="0" applyProtection="0"/>
    <xf numFmtId="0" fontId="25" fillId="50" borderId="41" applyNumberFormat="0" applyAlignment="0" applyProtection="0"/>
    <xf numFmtId="0" fontId="9" fillId="21" borderId="2" applyNumberFormat="0" applyAlignment="0" applyProtection="0"/>
    <xf numFmtId="0" fontId="26" fillId="51" borderId="42" applyNumberFormat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8" fillId="52" borderId="0" applyNumberFormat="0" applyBorder="0" applyAlignment="0" applyProtection="0"/>
    <xf numFmtId="0" fontId="12" fillId="0" borderId="3" applyNumberFormat="0" applyFill="0" applyAlignment="0" applyProtection="0"/>
    <xf numFmtId="0" fontId="29" fillId="0" borderId="43" applyNumberFormat="0" applyFill="0" applyAlignment="0" applyProtection="0"/>
    <xf numFmtId="0" fontId="13" fillId="0" borderId="4" applyNumberFormat="0" applyFill="0" applyAlignment="0" applyProtection="0"/>
    <xf numFmtId="0" fontId="29" fillId="0" borderId="44" applyNumberFormat="0" applyFill="0" applyAlignment="0" applyProtection="0"/>
    <xf numFmtId="0" fontId="14" fillId="0" borderId="5" applyNumberFormat="0" applyFill="0" applyAlignment="0" applyProtection="0"/>
    <xf numFmtId="0" fontId="29" fillId="0" borderId="4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7" borderId="1" applyNumberFormat="0" applyAlignment="0" applyProtection="0"/>
    <xf numFmtId="0" fontId="30" fillId="53" borderId="41" applyNumberFormat="0" applyAlignment="0" applyProtection="0"/>
    <xf numFmtId="0" fontId="16" fillId="0" borderId="6" applyNumberFormat="0" applyFill="0" applyAlignment="0" applyProtection="0"/>
    <xf numFmtId="0" fontId="31" fillId="0" borderId="46" applyNumberFormat="0" applyFill="0" applyAlignment="0" applyProtection="0"/>
    <xf numFmtId="0" fontId="17" fillId="22" borderId="0" applyNumberFormat="0" applyBorder="0" applyAlignment="0" applyProtection="0"/>
    <xf numFmtId="0" fontId="32" fillId="54" borderId="0" applyNumberFormat="0" applyBorder="0" applyAlignment="0" applyProtection="0"/>
    <xf numFmtId="0" fontId="4" fillId="0" borderId="0"/>
    <xf numFmtId="0" fontId="2" fillId="0" borderId="0"/>
    <xf numFmtId="0" fontId="22" fillId="0" borderId="0"/>
    <xf numFmtId="0" fontId="2" fillId="0" borderId="0"/>
    <xf numFmtId="0" fontId="2" fillId="23" borderId="7" applyNumberFormat="0" applyFont="0" applyAlignment="0" applyProtection="0"/>
    <xf numFmtId="0" fontId="4" fillId="23" borderId="7" applyNumberFormat="0" applyFont="0" applyAlignment="0" applyProtection="0"/>
    <xf numFmtId="0" fontId="2" fillId="23" borderId="7" applyNumberFormat="0" applyFont="0" applyAlignment="0" applyProtection="0"/>
    <xf numFmtId="0" fontId="22" fillId="55" borderId="47" applyNumberFormat="0" applyFont="0" applyAlignment="0" applyProtection="0"/>
    <xf numFmtId="0" fontId="18" fillId="20" borderId="8" applyNumberFormat="0" applyAlignment="0" applyProtection="0"/>
    <xf numFmtId="0" fontId="33" fillId="50" borderId="48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4" fillId="0" borderId="49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9" fillId="21" borderId="2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74" applyNumberFormat="0" applyFill="0" applyAlignment="0" applyProtection="0"/>
    <xf numFmtId="0" fontId="49" fillId="0" borderId="0"/>
  </cellStyleXfs>
  <cellXfs count="375">
    <xf numFmtId="0" fontId="0" fillId="0" borderId="0" xfId="0"/>
    <xf numFmtId="0" fontId="38" fillId="0" borderId="0" xfId="0" applyFont="1"/>
    <xf numFmtId="0" fontId="38" fillId="0" borderId="0" xfId="0" applyFont="1" applyFill="1"/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/>
    <xf numFmtId="0" fontId="38" fillId="0" borderId="0" xfId="0" applyFont="1" applyBorder="1"/>
    <xf numFmtId="0" fontId="37" fillId="58" borderId="10" xfId="0" applyFont="1" applyFill="1" applyBorder="1" applyAlignment="1">
      <alignment horizontal="center" wrapText="1"/>
    </xf>
    <xf numFmtId="0" fontId="37" fillId="58" borderId="22" xfId="0" applyFont="1" applyFill="1" applyBorder="1" applyAlignment="1">
      <alignment horizontal="center" wrapText="1"/>
    </xf>
    <xf numFmtId="44" fontId="38" fillId="56" borderId="10" xfId="0" applyNumberFormat="1" applyFont="1" applyFill="1" applyBorder="1" applyProtection="1">
      <protection locked="0"/>
    </xf>
    <xf numFmtId="44" fontId="38" fillId="0" borderId="10" xfId="0" applyNumberFormat="1" applyFont="1" applyBorder="1" applyProtection="1">
      <protection locked="0"/>
    </xf>
    <xf numFmtId="44" fontId="38" fillId="56" borderId="10" xfId="0" applyNumberFormat="1" applyFont="1" applyFill="1" applyBorder="1" applyAlignment="1" applyProtection="1">
      <alignment horizontal="right" wrapText="1"/>
      <protection locked="0"/>
    </xf>
    <xf numFmtId="44" fontId="38" fillId="56" borderId="10" xfId="0" applyNumberFormat="1" applyFont="1" applyFill="1" applyBorder="1" applyAlignment="1" applyProtection="1">
      <alignment horizontal="left"/>
      <protection locked="0"/>
    </xf>
    <xf numFmtId="44" fontId="38" fillId="56" borderId="14" xfId="0" applyNumberFormat="1" applyFont="1" applyFill="1" applyBorder="1" applyAlignment="1" applyProtection="1">
      <alignment horizontal="left"/>
      <protection locked="0"/>
    </xf>
    <xf numFmtId="44" fontId="38" fillId="0" borderId="14" xfId="0" applyNumberFormat="1" applyFont="1" applyBorder="1" applyProtection="1">
      <protection locked="0"/>
    </xf>
    <xf numFmtId="44" fontId="37" fillId="58" borderId="10" xfId="0" applyNumberFormat="1" applyFont="1" applyFill="1" applyBorder="1" applyProtection="1"/>
    <xf numFmtId="44" fontId="38" fillId="0" borderId="10" xfId="104" applyNumberFormat="1" applyFont="1" applyBorder="1" applyProtection="1">
      <protection locked="0"/>
    </xf>
    <xf numFmtId="44" fontId="38" fillId="56" borderId="14" xfId="0" applyNumberFormat="1" applyFont="1" applyFill="1" applyBorder="1" applyProtection="1">
      <protection locked="0"/>
    </xf>
    <xf numFmtId="44" fontId="37" fillId="58" borderId="14" xfId="0" applyNumberFormat="1" applyFont="1" applyFill="1" applyBorder="1" applyProtection="1"/>
    <xf numFmtId="44" fontId="37" fillId="58" borderId="16" xfId="0" applyNumberFormat="1" applyFont="1" applyFill="1" applyBorder="1" applyProtection="1"/>
    <xf numFmtId="44" fontId="37" fillId="58" borderId="17" xfId="0" applyNumberFormat="1" applyFont="1" applyFill="1" applyBorder="1" applyProtection="1"/>
    <xf numFmtId="0" fontId="38" fillId="0" borderId="0" xfId="0" applyFont="1" applyFill="1" applyBorder="1"/>
    <xf numFmtId="0" fontId="38" fillId="0" borderId="0" xfId="0" applyFont="1" applyFill="1" applyBorder="1" applyProtection="1"/>
    <xf numFmtId="165" fontId="38" fillId="0" borderId="0" xfId="0" applyNumberFormat="1" applyFont="1" applyFill="1" applyBorder="1" applyProtection="1"/>
    <xf numFmtId="0" fontId="37" fillId="58" borderId="10" xfId="0" applyFont="1" applyFill="1" applyBorder="1" applyAlignment="1" applyProtection="1">
      <alignment horizontal="center"/>
    </xf>
    <xf numFmtId="164" fontId="37" fillId="58" borderId="10" xfId="0" applyNumberFormat="1" applyFont="1" applyFill="1" applyBorder="1" applyAlignment="1" applyProtection="1">
      <alignment horizontal="center"/>
    </xf>
    <xf numFmtId="165" fontId="37" fillId="58" borderId="10" xfId="0" applyNumberFormat="1" applyFont="1" applyFill="1" applyBorder="1" applyProtection="1"/>
    <xf numFmtId="41" fontId="38" fillId="58" borderId="10" xfId="0" applyNumberFormat="1" applyFont="1" applyFill="1" applyBorder="1" applyProtection="1"/>
    <xf numFmtId="44" fontId="38" fillId="0" borderId="0" xfId="0" applyNumberFormat="1" applyFont="1"/>
    <xf numFmtId="2" fontId="38" fillId="0" borderId="10" xfId="0" applyNumberFormat="1" applyFont="1" applyBorder="1" applyProtection="1">
      <protection locked="0"/>
    </xf>
    <xf numFmtId="2" fontId="38" fillId="0" borderId="12" xfId="0" applyNumberFormat="1" applyFont="1" applyBorder="1" applyProtection="1">
      <protection locked="0"/>
    </xf>
    <xf numFmtId="5" fontId="37" fillId="0" borderId="0" xfId="0" applyNumberFormat="1" applyFont="1" applyFill="1" applyBorder="1"/>
    <xf numFmtId="2" fontId="38" fillId="0" borderId="18" xfId="0" applyNumberFormat="1" applyFont="1" applyBorder="1" applyProtection="1">
      <protection locked="0"/>
    </xf>
    <xf numFmtId="5" fontId="38" fillId="58" borderId="23" xfId="0" applyNumberFormat="1" applyFont="1" applyFill="1" applyBorder="1" applyProtection="1"/>
    <xf numFmtId="10" fontId="38" fillId="58" borderId="10" xfId="0" applyNumberFormat="1" applyFont="1" applyFill="1" applyBorder="1" applyAlignment="1" applyProtection="1">
      <alignment horizontal="right"/>
    </xf>
    <xf numFmtId="10" fontId="38" fillId="58" borderId="12" xfId="0" applyNumberFormat="1" applyFont="1" applyFill="1" applyBorder="1" applyAlignment="1" applyProtection="1">
      <alignment horizontal="right"/>
    </xf>
    <xf numFmtId="2" fontId="38" fillId="0" borderId="22" xfId="0" applyNumberFormat="1" applyFont="1" applyBorder="1" applyAlignment="1" applyProtection="1">
      <alignment horizontal="right" vertical="top" wrapText="1"/>
      <protection locked="0"/>
    </xf>
    <xf numFmtId="2" fontId="38" fillId="0" borderId="23" xfId="0" applyNumberFormat="1" applyFont="1" applyBorder="1" applyAlignment="1" applyProtection="1">
      <alignment horizontal="right" vertical="top" wrapText="1"/>
      <protection locked="0"/>
    </xf>
    <xf numFmtId="0" fontId="38" fillId="0" borderId="12" xfId="0" applyFont="1" applyBorder="1" applyAlignment="1" applyProtection="1">
      <alignment horizontal="left" vertical="top" wrapText="1"/>
      <protection locked="0"/>
    </xf>
    <xf numFmtId="2" fontId="38" fillId="0" borderId="10" xfId="0" applyNumberFormat="1" applyFont="1" applyBorder="1" applyAlignment="1" applyProtection="1">
      <alignment horizontal="right" vertical="top" wrapText="1"/>
      <protection locked="0"/>
    </xf>
    <xf numFmtId="2" fontId="38" fillId="0" borderId="12" xfId="0" applyNumberFormat="1" applyFont="1" applyBorder="1" applyAlignment="1" applyProtection="1">
      <alignment horizontal="right" vertical="top" wrapText="1"/>
      <protection locked="0"/>
    </xf>
    <xf numFmtId="0" fontId="38" fillId="0" borderId="18" xfId="0" applyFont="1" applyBorder="1" applyAlignment="1" applyProtection="1">
      <alignment horizontal="left" vertical="top" wrapText="1"/>
      <protection locked="0"/>
    </xf>
    <xf numFmtId="0" fontId="37" fillId="58" borderId="19" xfId="0" applyFont="1" applyFill="1" applyBorder="1" applyAlignment="1"/>
    <xf numFmtId="2" fontId="37" fillId="58" borderId="16" xfId="0" applyNumberFormat="1" applyFont="1" applyFill="1" applyBorder="1" applyAlignment="1"/>
    <xf numFmtId="2" fontId="37" fillId="58" borderId="19" xfId="0" applyNumberFormat="1" applyFont="1" applyFill="1" applyBorder="1" applyAlignment="1"/>
    <xf numFmtId="164" fontId="38" fillId="58" borderId="12" xfId="0" applyNumberFormat="1" applyFont="1" applyFill="1" applyBorder="1" applyAlignment="1" applyProtection="1">
      <alignment horizontal="right"/>
    </xf>
    <xf numFmtId="164" fontId="38" fillId="58" borderId="18" xfId="0" applyNumberFormat="1" applyFont="1" applyFill="1" applyBorder="1" applyAlignment="1" applyProtection="1">
      <alignment horizontal="right"/>
    </xf>
    <xf numFmtId="164" fontId="37" fillId="58" borderId="19" xfId="0" applyNumberFormat="1" applyFont="1" applyFill="1" applyBorder="1" applyAlignment="1" applyProtection="1">
      <alignment horizontal="right"/>
    </xf>
    <xf numFmtId="164" fontId="38" fillId="0" borderId="0" xfId="0" applyNumberFormat="1" applyFont="1"/>
    <xf numFmtId="0" fontId="38" fillId="0" borderId="0" xfId="0" applyFont="1" applyBorder="1" applyAlignment="1" applyProtection="1">
      <alignment vertical="top" wrapText="1"/>
      <protection locked="0"/>
    </xf>
    <xf numFmtId="0" fontId="38" fillId="58" borderId="10" xfId="0" applyFont="1" applyFill="1" applyBorder="1" applyAlignment="1" applyProtection="1">
      <alignment horizontal="left"/>
    </xf>
    <xf numFmtId="0" fontId="38" fillId="0" borderId="10" xfId="0" applyFont="1" applyBorder="1" applyAlignment="1" applyProtection="1">
      <alignment vertical="top" wrapText="1"/>
      <protection locked="0"/>
    </xf>
    <xf numFmtId="0" fontId="38" fillId="58" borderId="10" xfId="0" applyFont="1" applyFill="1" applyBorder="1" applyAlignment="1" applyProtection="1"/>
    <xf numFmtId="0" fontId="38" fillId="58" borderId="10" xfId="0" applyFont="1" applyFill="1" applyBorder="1" applyAlignment="1" applyProtection="1">
      <alignment vertical="top" wrapText="1"/>
    </xf>
    <xf numFmtId="10" fontId="38" fillId="0" borderId="26" xfId="0" applyNumberFormat="1" applyFont="1" applyFill="1" applyBorder="1" applyAlignment="1" applyProtection="1">
      <alignment vertical="top" wrapText="1"/>
      <protection locked="0"/>
    </xf>
    <xf numFmtId="0" fontId="38" fillId="58" borderId="10" xfId="0" applyFont="1" applyFill="1" applyBorder="1" applyProtection="1"/>
    <xf numFmtId="0" fontId="37" fillId="58" borderId="10" xfId="0" applyFont="1" applyFill="1" applyBorder="1" applyAlignment="1" applyProtection="1">
      <alignment horizontal="right" vertical="top" wrapText="1"/>
    </xf>
    <xf numFmtId="0" fontId="38" fillId="58" borderId="10" xfId="0" applyFont="1" applyFill="1" applyBorder="1" applyAlignment="1" applyProtection="1">
      <alignment vertical="top" wrapText="1"/>
      <protection locked="0"/>
    </xf>
    <xf numFmtId="0" fontId="38" fillId="0" borderId="26" xfId="0" applyFont="1" applyFill="1" applyBorder="1" applyAlignment="1" applyProtection="1">
      <alignment vertical="top" wrapText="1"/>
      <protection locked="0"/>
    </xf>
    <xf numFmtId="10" fontId="37" fillId="58" borderId="10" xfId="103" applyNumberFormat="1" applyFont="1" applyFill="1" applyBorder="1" applyAlignment="1" applyProtection="1">
      <alignment horizontal="right"/>
    </xf>
    <xf numFmtId="10" fontId="37" fillId="58" borderId="10" xfId="0" applyNumberFormat="1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>
      <alignment vertical="top" wrapText="1"/>
      <protection locked="0"/>
    </xf>
    <xf numFmtId="0" fontId="37" fillId="0" borderId="0" xfId="0" applyFont="1" applyFill="1" applyBorder="1" applyAlignment="1" applyProtection="1">
      <alignment horizontal="right"/>
    </xf>
    <xf numFmtId="10" fontId="37" fillId="0" borderId="0" xfId="103" applyNumberFormat="1" applyFont="1" applyFill="1" applyBorder="1" applyAlignment="1" applyProtection="1">
      <alignment horizontal="right"/>
    </xf>
    <xf numFmtId="10" fontId="37" fillId="0" borderId="0" xfId="103" applyNumberFormat="1" applyFont="1" applyFill="1" applyBorder="1" applyAlignment="1" applyProtection="1">
      <alignment horizontal="left"/>
    </xf>
    <xf numFmtId="10" fontId="37" fillId="0" borderId="0" xfId="0" applyNumberFormat="1" applyFont="1" applyFill="1" applyBorder="1" applyAlignment="1" applyProtection="1">
      <alignment vertical="top" wrapText="1"/>
    </xf>
    <xf numFmtId="41" fontId="38" fillId="58" borderId="10" xfId="0" applyNumberFormat="1" applyFont="1" applyFill="1" applyBorder="1" applyAlignment="1" applyProtection="1">
      <alignment vertical="top" wrapText="1"/>
    </xf>
    <xf numFmtId="41" fontId="37" fillId="58" borderId="10" xfId="0" applyNumberFormat="1" applyFont="1" applyFill="1" applyBorder="1" applyAlignment="1" applyProtection="1">
      <alignment vertical="top" wrapText="1"/>
    </xf>
    <xf numFmtId="41" fontId="38" fillId="0" borderId="10" xfId="0" applyNumberFormat="1" applyFont="1" applyBorder="1" applyAlignment="1" applyProtection="1">
      <alignment vertical="top" wrapText="1"/>
      <protection locked="0"/>
    </xf>
    <xf numFmtId="44" fontId="38" fillId="58" borderId="13" xfId="0" applyNumberFormat="1" applyFont="1" applyFill="1" applyBorder="1" applyAlignment="1" applyProtection="1">
      <alignment horizontal="right"/>
    </xf>
    <xf numFmtId="44" fontId="38" fillId="58" borderId="15" xfId="0" applyNumberFormat="1" applyFont="1" applyFill="1" applyBorder="1" applyAlignment="1" applyProtection="1">
      <alignment horizontal="right"/>
    </xf>
    <xf numFmtId="44" fontId="38" fillId="58" borderId="24" xfId="0" applyNumberFormat="1" applyFont="1" applyFill="1" applyBorder="1" applyProtection="1"/>
    <xf numFmtId="44" fontId="38" fillId="58" borderId="11" xfId="0" applyNumberFormat="1" applyFont="1" applyFill="1" applyBorder="1" applyAlignment="1" applyProtection="1">
      <alignment horizontal="right"/>
    </xf>
    <xf numFmtId="44" fontId="38" fillId="58" borderId="21" xfId="0" applyNumberFormat="1" applyFont="1" applyFill="1" applyBorder="1" applyAlignment="1" applyProtection="1">
      <alignment horizontal="right"/>
    </xf>
    <xf numFmtId="44" fontId="38" fillId="58" borderId="20" xfId="0" applyNumberFormat="1" applyFont="1" applyFill="1" applyBorder="1" applyProtection="1"/>
    <xf numFmtId="44" fontId="37" fillId="58" borderId="17" xfId="0" applyNumberFormat="1" applyFont="1" applyFill="1" applyBorder="1" applyAlignment="1" applyProtection="1"/>
    <xf numFmtId="44" fontId="37" fillId="58" borderId="17" xfId="0" applyNumberFormat="1" applyFont="1" applyFill="1" applyBorder="1" applyAlignment="1" applyProtection="1">
      <alignment horizontal="right"/>
    </xf>
    <xf numFmtId="42" fontId="38" fillId="0" borderId="11" xfId="103" applyNumberFormat="1" applyFont="1" applyBorder="1" applyAlignment="1" applyProtection="1">
      <alignment horizontal="right"/>
      <protection locked="0"/>
    </xf>
    <xf numFmtId="42" fontId="38" fillId="0" borderId="11" xfId="0" applyNumberFormat="1" applyFont="1" applyBorder="1" applyAlignment="1" applyProtection="1">
      <alignment horizontal="right"/>
      <protection locked="0"/>
    </xf>
    <xf numFmtId="42" fontId="38" fillId="0" borderId="21" xfId="0" applyNumberFormat="1" applyFont="1" applyBorder="1" applyAlignment="1" applyProtection="1">
      <alignment horizontal="right"/>
      <protection locked="0"/>
    </xf>
    <xf numFmtId="42" fontId="38" fillId="24" borderId="22" xfId="0" applyNumberFormat="1" applyFont="1" applyFill="1" applyBorder="1" applyProtection="1">
      <protection locked="0"/>
    </xf>
    <xf numFmtId="42" fontId="38" fillId="56" borderId="22" xfId="0" applyNumberFormat="1" applyFont="1" applyFill="1" applyBorder="1" applyProtection="1">
      <protection locked="0"/>
    </xf>
    <xf numFmtId="42" fontId="38" fillId="56" borderId="10" xfId="0" applyNumberFormat="1" applyFont="1" applyFill="1" applyBorder="1" applyProtection="1">
      <protection locked="0"/>
    </xf>
    <xf numFmtId="42" fontId="38" fillId="0" borderId="10" xfId="0" applyNumberFormat="1" applyFont="1" applyBorder="1" applyProtection="1">
      <protection locked="0"/>
    </xf>
    <xf numFmtId="42" fontId="38" fillId="0" borderId="14" xfId="0" applyNumberFormat="1" applyFont="1" applyBorder="1" applyProtection="1">
      <protection locked="0"/>
    </xf>
    <xf numFmtId="42" fontId="37" fillId="58" borderId="16" xfId="0" applyNumberFormat="1" applyFont="1" applyFill="1" applyBorder="1" applyAlignment="1"/>
    <xf numFmtId="42" fontId="38" fillId="0" borderId="10" xfId="0" applyNumberFormat="1" applyFont="1" applyBorder="1" applyAlignment="1" applyProtection="1">
      <alignment horizontal="right"/>
      <protection locked="0"/>
    </xf>
    <xf numFmtId="42" fontId="38" fillId="0" borderId="14" xfId="0" applyNumberFormat="1" applyFont="1" applyBorder="1" applyAlignment="1" applyProtection="1">
      <alignment horizontal="right"/>
      <protection locked="0"/>
    </xf>
    <xf numFmtId="42" fontId="37" fillId="58" borderId="16" xfId="0" applyNumberFormat="1" applyFont="1" applyFill="1" applyBorder="1" applyAlignment="1" applyProtection="1">
      <alignment horizontal="right"/>
    </xf>
    <xf numFmtId="42" fontId="38" fillId="56" borderId="22" xfId="0" applyNumberFormat="1" applyFont="1" applyFill="1" applyBorder="1" applyAlignment="1" applyProtection="1">
      <alignment horizontal="right"/>
      <protection locked="0"/>
    </xf>
    <xf numFmtId="42" fontId="38" fillId="56" borderId="10" xfId="0" applyNumberFormat="1" applyFont="1" applyFill="1" applyBorder="1" applyAlignment="1" applyProtection="1">
      <alignment horizontal="right"/>
      <protection locked="0"/>
    </xf>
    <xf numFmtId="42" fontId="38" fillId="24" borderId="14" xfId="0" applyNumberFormat="1" applyFont="1" applyFill="1" applyBorder="1" applyAlignment="1" applyProtection="1">
      <alignment horizontal="right"/>
      <protection locked="0"/>
    </xf>
    <xf numFmtId="0" fontId="40" fillId="0" borderId="0" xfId="0" applyFont="1"/>
    <xf numFmtId="44" fontId="41" fillId="0" borderId="0" xfId="0" applyNumberFormat="1" applyFont="1"/>
    <xf numFmtId="0" fontId="38" fillId="0" borderId="23" xfId="0" applyFont="1" applyBorder="1" applyAlignment="1" applyProtection="1">
      <alignment horizontal="left" vertical="top" wrapText="1"/>
      <protection locked="0"/>
    </xf>
    <xf numFmtId="0" fontId="39" fillId="58" borderId="38" xfId="0" applyFont="1" applyFill="1" applyBorder="1" applyAlignment="1" applyProtection="1">
      <alignment wrapText="1"/>
    </xf>
    <xf numFmtId="44" fontId="37" fillId="58" borderId="52" xfId="0" applyNumberFormat="1" applyFont="1" applyFill="1" applyBorder="1" applyAlignment="1" applyProtection="1"/>
    <xf numFmtId="44" fontId="37" fillId="58" borderId="52" xfId="0" applyNumberFormat="1" applyFont="1" applyFill="1" applyBorder="1" applyAlignment="1" applyProtection="1">
      <alignment horizontal="right"/>
    </xf>
    <xf numFmtId="0" fontId="37" fillId="58" borderId="22" xfId="0" applyFont="1" applyFill="1" applyBorder="1" applyAlignment="1" applyProtection="1">
      <alignment horizontal="center" wrapText="1"/>
    </xf>
    <xf numFmtId="0" fontId="37" fillId="58" borderId="20" xfId="0" applyFont="1" applyFill="1" applyBorder="1" applyAlignment="1" applyProtection="1">
      <alignment horizontal="center" wrapText="1"/>
    </xf>
    <xf numFmtId="0" fontId="37" fillId="58" borderId="23" xfId="0" applyFont="1" applyFill="1" applyBorder="1" applyAlignment="1" applyProtection="1">
      <alignment horizontal="center" wrapText="1"/>
    </xf>
    <xf numFmtId="42" fontId="37" fillId="58" borderId="16" xfId="0" applyNumberFormat="1" applyFont="1" applyFill="1" applyBorder="1" applyProtection="1"/>
    <xf numFmtId="2" fontId="37" fillId="58" borderId="19" xfId="0" applyNumberFormat="1" applyFont="1" applyFill="1" applyBorder="1" applyProtection="1"/>
    <xf numFmtId="44" fontId="37" fillId="58" borderId="52" xfId="0" applyNumberFormat="1" applyFont="1" applyFill="1" applyBorder="1" applyProtection="1"/>
    <xf numFmtId="0" fontId="39" fillId="58" borderId="23" xfId="0" applyFont="1" applyFill="1" applyBorder="1" applyAlignment="1">
      <alignment wrapText="1"/>
    </xf>
    <xf numFmtId="0" fontId="37" fillId="58" borderId="10" xfId="0" applyFont="1" applyFill="1" applyBorder="1" applyAlignment="1" applyProtection="1">
      <alignment horizontal="center" vertical="top" wrapText="1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37" fillId="0" borderId="26" xfId="0" applyFont="1" applyFill="1" applyBorder="1" applyAlignment="1" applyProtection="1">
      <alignment horizontal="center" vertical="top" wrapText="1"/>
      <protection locked="0"/>
    </xf>
    <xf numFmtId="0" fontId="37" fillId="58" borderId="10" xfId="0" applyFont="1" applyFill="1" applyBorder="1" applyAlignment="1" applyProtection="1">
      <alignment horizontal="center" vertical="top" wrapText="1"/>
    </xf>
    <xf numFmtId="41" fontId="38" fillId="0" borderId="10" xfId="0" applyNumberFormat="1" applyFont="1" applyFill="1" applyBorder="1" applyProtection="1">
      <protection locked="0"/>
    </xf>
    <xf numFmtId="0" fontId="38" fillId="0" borderId="0" xfId="0" applyFont="1" applyFill="1" applyBorder="1" applyAlignment="1" applyProtection="1">
      <alignment horizontal="left"/>
    </xf>
    <xf numFmtId="0" fontId="37" fillId="58" borderId="10" xfId="0" applyFont="1" applyFill="1" applyBorder="1" applyAlignment="1" applyProtection="1">
      <alignment horizontal="center" wrapText="1"/>
    </xf>
    <xf numFmtId="0" fontId="37" fillId="58" borderId="10" xfId="0" applyFont="1" applyFill="1" applyBorder="1" applyAlignment="1" applyProtection="1">
      <alignment horizontal="right"/>
    </xf>
    <xf numFmtId="0" fontId="38" fillId="58" borderId="10" xfId="0" applyFont="1" applyFill="1" applyBorder="1" applyAlignment="1" applyProtection="1"/>
    <xf numFmtId="0" fontId="37" fillId="58" borderId="10" xfId="0" applyFont="1" applyFill="1" applyBorder="1" applyAlignment="1" applyProtection="1">
      <alignment horizontal="right" vertical="top" wrapText="1"/>
    </xf>
    <xf numFmtId="10" fontId="37" fillId="58" borderId="11" xfId="103" applyNumberFormat="1" applyFont="1" applyFill="1" applyBorder="1" applyAlignment="1" applyProtection="1">
      <alignment horizontal="left"/>
    </xf>
    <xf numFmtId="0" fontId="37" fillId="58" borderId="11" xfId="0" applyFont="1" applyFill="1" applyBorder="1" applyAlignment="1" applyProtection="1">
      <alignment horizontal="left" vertical="top" wrapText="1"/>
    </xf>
    <xf numFmtId="0" fontId="38" fillId="58" borderId="10" xfId="0" applyFont="1" applyFill="1" applyBorder="1" applyAlignment="1" applyProtection="1">
      <alignment horizontal="left"/>
    </xf>
    <xf numFmtId="0" fontId="38" fillId="56" borderId="11" xfId="0" applyFont="1" applyFill="1" applyBorder="1" applyAlignment="1" applyProtection="1">
      <alignment horizontal="left"/>
      <protection locked="0"/>
    </xf>
    <xf numFmtId="0" fontId="38" fillId="56" borderId="28" xfId="0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/>
    </xf>
    <xf numFmtId="166" fontId="38" fillId="58" borderId="10" xfId="0" applyNumberFormat="1" applyFont="1" applyFill="1" applyBorder="1"/>
    <xf numFmtId="166" fontId="37" fillId="58" borderId="17" xfId="0" applyNumberFormat="1" applyFont="1" applyFill="1" applyBorder="1" applyProtection="1"/>
    <xf numFmtId="0" fontId="38" fillId="0" borderId="10" xfId="0" applyFont="1" applyFill="1" applyBorder="1" applyAlignment="1" applyProtection="1">
      <protection locked="0"/>
    </xf>
    <xf numFmtId="166" fontId="38" fillId="0" borderId="10" xfId="0" applyNumberFormat="1" applyFont="1" applyFill="1" applyBorder="1" applyProtection="1">
      <protection locked="0"/>
    </xf>
    <xf numFmtId="0" fontId="0" fillId="0" borderId="54" xfId="0" applyBorder="1"/>
    <xf numFmtId="0" fontId="37" fillId="0" borderId="0" xfId="0" applyFont="1" applyFill="1" applyBorder="1" applyAlignment="1" applyProtection="1">
      <alignment horizontal="right"/>
    </xf>
    <xf numFmtId="0" fontId="37" fillId="58" borderId="11" xfId="0" applyFont="1" applyFill="1" applyBorder="1" applyAlignment="1" applyProtection="1">
      <alignment horizontal="center" vertical="top" wrapText="1"/>
    </xf>
    <xf numFmtId="0" fontId="0" fillId="0" borderId="54" xfId="0" applyBorder="1" applyProtection="1"/>
    <xf numFmtId="0" fontId="37" fillId="58" borderId="22" xfId="0" applyFont="1" applyFill="1" applyBorder="1" applyAlignment="1" applyProtection="1"/>
    <xf numFmtId="0" fontId="37" fillId="58" borderId="21" xfId="0" applyFont="1" applyFill="1" applyBorder="1" applyAlignment="1">
      <alignment horizontal="left"/>
    </xf>
    <xf numFmtId="0" fontId="37" fillId="58" borderId="14" xfId="0" applyFont="1" applyFill="1" applyBorder="1" applyAlignment="1">
      <alignment horizontal="left"/>
    </xf>
    <xf numFmtId="0" fontId="37" fillId="58" borderId="14" xfId="0" applyFont="1" applyFill="1" applyBorder="1" applyAlignment="1">
      <alignment horizontal="center"/>
    </xf>
    <xf numFmtId="0" fontId="37" fillId="58" borderId="22" xfId="0" applyFont="1" applyFill="1" applyBorder="1" applyAlignment="1" applyProtection="1">
      <alignment horizontal="center"/>
    </xf>
    <xf numFmtId="0" fontId="38" fillId="0" borderId="0" xfId="0" applyFont="1" applyProtection="1">
      <protection locked="0"/>
    </xf>
    <xf numFmtId="0" fontId="38" fillId="0" borderId="29" xfId="0" applyFont="1" applyFill="1" applyBorder="1" applyProtection="1">
      <protection locked="0" hidden="1"/>
    </xf>
    <xf numFmtId="0" fontId="38" fillId="0" borderId="0" xfId="0" applyFont="1" applyFill="1" applyBorder="1" applyProtection="1">
      <protection locked="0" hidden="1"/>
    </xf>
    <xf numFmtId="165" fontId="38" fillId="0" borderId="0" xfId="0" applyNumberFormat="1" applyFont="1" applyFill="1" applyBorder="1" applyAlignment="1" applyProtection="1">
      <alignment horizontal="right"/>
      <protection locked="0" hidden="1"/>
    </xf>
    <xf numFmtId="0" fontId="38" fillId="0" borderId="0" xfId="0" applyFont="1" applyFill="1" applyProtection="1"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protection locked="0"/>
    </xf>
    <xf numFmtId="0" fontId="38" fillId="0" borderId="0" xfId="0" applyFont="1" applyBorder="1" applyProtection="1">
      <protection locked="0"/>
    </xf>
    <xf numFmtId="0" fontId="37" fillId="0" borderId="0" xfId="0" applyFont="1" applyProtection="1">
      <protection locked="0"/>
    </xf>
    <xf numFmtId="0" fontId="37" fillId="0" borderId="0" xfId="0" applyFont="1" applyBorder="1" applyProtection="1">
      <protection locked="0"/>
    </xf>
    <xf numFmtId="0" fontId="38" fillId="0" borderId="0" xfId="0" applyFont="1" applyFill="1" applyBorder="1" applyProtection="1">
      <protection locked="0"/>
    </xf>
    <xf numFmtId="164" fontId="38" fillId="0" borderId="0" xfId="0" applyNumberFormat="1" applyFont="1" applyFill="1" applyBorder="1" applyProtection="1">
      <protection locked="0"/>
    </xf>
    <xf numFmtId="165" fontId="38" fillId="0" borderId="0" xfId="0" applyNumberFormat="1" applyFont="1" applyFill="1" applyBorder="1" applyProtection="1"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44" fontId="38" fillId="0" borderId="0" xfId="122" applyFont="1" applyFill="1" applyBorder="1" applyProtection="1">
      <protection locked="0"/>
    </xf>
    <xf numFmtId="10" fontId="38" fillId="0" borderId="0" xfId="0" applyNumberFormat="1" applyFont="1" applyFill="1" applyBorder="1" applyProtection="1">
      <protection locked="0"/>
    </xf>
    <xf numFmtId="0" fontId="37" fillId="0" borderId="0" xfId="0" applyFont="1" applyFill="1" applyBorder="1" applyAlignment="1" applyProtection="1">
      <alignment horizontal="right"/>
      <protection locked="0"/>
    </xf>
    <xf numFmtId="44" fontId="38" fillId="58" borderId="10" xfId="0" applyNumberFormat="1" applyFont="1" applyFill="1" applyBorder="1" applyProtection="1"/>
    <xf numFmtId="44" fontId="37" fillId="58" borderId="19" xfId="0" applyNumberFormat="1" applyFont="1" applyFill="1" applyBorder="1" applyProtection="1"/>
    <xf numFmtId="44" fontId="37" fillId="57" borderId="51" xfId="122" applyFont="1" applyFill="1" applyBorder="1" applyProtection="1"/>
    <xf numFmtId="0" fontId="38" fillId="0" borderId="0" xfId="0" applyFont="1" applyFill="1" applyBorder="1" applyAlignment="1" applyProtection="1">
      <alignment vertical="top" wrapText="1"/>
    </xf>
    <xf numFmtId="0" fontId="37" fillId="0" borderId="0" xfId="0" applyFont="1" applyFill="1" applyBorder="1" applyAlignment="1" applyProtection="1">
      <alignment horizontal="left"/>
    </xf>
    <xf numFmtId="41" fontId="37" fillId="0" borderId="0" xfId="103" applyNumberFormat="1" applyFont="1" applyFill="1" applyBorder="1" applyAlignment="1" applyProtection="1">
      <alignment horizontal="right"/>
    </xf>
    <xf numFmtId="10" fontId="38" fillId="58" borderId="10" xfId="0" applyNumberFormat="1" applyFont="1" applyFill="1" applyBorder="1" applyAlignment="1" applyProtection="1">
      <alignment horizontal="right" vertical="top" wrapText="1"/>
      <protection locked="0"/>
    </xf>
    <xf numFmtId="10" fontId="37" fillId="58" borderId="10" xfId="0" applyNumberFormat="1" applyFont="1" applyFill="1" applyBorder="1" applyAlignment="1" applyProtection="1">
      <alignment horizontal="right" vertical="top" wrapText="1"/>
      <protection locked="0"/>
    </xf>
    <xf numFmtId="10" fontId="38" fillId="58" borderId="10" xfId="0" applyNumberFormat="1" applyFont="1" applyFill="1" applyBorder="1" applyAlignment="1" applyProtection="1">
      <alignment horizontal="right" vertical="top" wrapText="1"/>
    </xf>
    <xf numFmtId="10" fontId="37" fillId="58" borderId="10" xfId="0" applyNumberFormat="1" applyFont="1" applyFill="1" applyBorder="1" applyAlignment="1" applyProtection="1">
      <alignment horizontal="right" vertical="top" wrapText="1"/>
    </xf>
    <xf numFmtId="0" fontId="37" fillId="0" borderId="0" xfId="0" applyFont="1" applyFill="1" applyBorder="1" applyAlignment="1" applyProtection="1">
      <alignment horizontal="right"/>
    </xf>
    <xf numFmtId="0" fontId="38" fillId="58" borderId="10" xfId="0" applyFont="1" applyFill="1" applyBorder="1"/>
    <xf numFmtId="0" fontId="37" fillId="0" borderId="0" xfId="0" applyFont="1" applyFill="1" applyBorder="1" applyAlignment="1" applyProtection="1">
      <alignment horizontal="right"/>
    </xf>
    <xf numFmtId="10" fontId="38" fillId="0" borderId="0" xfId="123" applyNumberFormat="1" applyFont="1"/>
    <xf numFmtId="0" fontId="37" fillId="58" borderId="10" xfId="0" applyFont="1" applyFill="1" applyBorder="1" applyAlignment="1" applyProtection="1">
      <alignment horizontal="right"/>
    </xf>
    <xf numFmtId="0" fontId="37" fillId="58" borderId="10" xfId="0" applyFont="1" applyFill="1" applyBorder="1" applyAlignment="1" applyProtection="1">
      <alignment horizontal="center" vertical="top" wrapText="1"/>
      <protection locked="0"/>
    </xf>
    <xf numFmtId="10" fontId="37" fillId="58" borderId="28" xfId="103" applyNumberFormat="1" applyFont="1" applyFill="1" applyBorder="1" applyAlignment="1" applyProtection="1">
      <alignment horizontal="left"/>
    </xf>
    <xf numFmtId="0" fontId="37" fillId="58" borderId="28" xfId="0" applyFont="1" applyFill="1" applyBorder="1" applyAlignment="1" applyProtection="1">
      <alignment horizontal="left" vertical="top" wrapText="1"/>
    </xf>
    <xf numFmtId="0" fontId="37" fillId="58" borderId="11" xfId="0" applyFont="1" applyFill="1" applyBorder="1" applyAlignment="1" applyProtection="1">
      <alignment horizontal="right"/>
    </xf>
    <xf numFmtId="0" fontId="37" fillId="58" borderId="28" xfId="0" applyFont="1" applyFill="1" applyBorder="1" applyAlignment="1" applyProtection="1">
      <alignment horizontal="right"/>
    </xf>
    <xf numFmtId="0" fontId="37" fillId="58" borderId="34" xfId="0" applyFont="1" applyFill="1" applyBorder="1" applyAlignment="1" applyProtection="1">
      <alignment horizontal="right"/>
    </xf>
    <xf numFmtId="0" fontId="37" fillId="58" borderId="35" xfId="0" applyFont="1" applyFill="1" applyBorder="1" applyAlignment="1" applyProtection="1">
      <alignment horizontal="right"/>
    </xf>
    <xf numFmtId="10" fontId="38" fillId="58" borderId="10" xfId="123" applyNumberFormat="1" applyFont="1" applyFill="1" applyBorder="1" applyAlignment="1">
      <alignment horizontal="right"/>
    </xf>
    <xf numFmtId="42" fontId="38" fillId="58" borderId="11" xfId="0" applyNumberFormat="1" applyFont="1" applyFill="1" applyBorder="1" applyAlignment="1" applyProtection="1">
      <alignment horizontal="right"/>
    </xf>
    <xf numFmtId="10" fontId="38" fillId="58" borderId="13" xfId="123" applyNumberFormat="1" applyFont="1" applyFill="1" applyBorder="1" applyAlignment="1">
      <alignment horizontal="right"/>
    </xf>
    <xf numFmtId="10" fontId="38" fillId="58" borderId="15" xfId="123" applyNumberFormat="1" applyFont="1" applyFill="1" applyBorder="1" applyAlignment="1">
      <alignment horizontal="right"/>
    </xf>
    <xf numFmtId="10" fontId="38" fillId="58" borderId="24" xfId="123" applyNumberFormat="1" applyFont="1" applyFill="1" applyBorder="1" applyAlignment="1">
      <alignment horizontal="right"/>
    </xf>
    <xf numFmtId="10" fontId="38" fillId="58" borderId="55" xfId="123" applyNumberFormat="1" applyFont="1" applyFill="1" applyBorder="1" applyAlignment="1">
      <alignment horizontal="right"/>
    </xf>
    <xf numFmtId="42" fontId="38" fillId="58" borderId="21" xfId="0" applyNumberFormat="1" applyFont="1" applyFill="1" applyBorder="1" applyAlignment="1" applyProtection="1">
      <alignment horizontal="right"/>
    </xf>
    <xf numFmtId="42" fontId="37" fillId="58" borderId="52" xfId="0" applyNumberFormat="1" applyFont="1" applyFill="1" applyBorder="1" applyAlignment="1" applyProtection="1">
      <alignment horizontal="right"/>
    </xf>
    <xf numFmtId="42" fontId="38" fillId="58" borderId="20" xfId="0" applyNumberFormat="1" applyFont="1" applyFill="1" applyBorder="1" applyAlignment="1" applyProtection="1">
      <alignment horizontal="right"/>
    </xf>
    <xf numFmtId="42" fontId="37" fillId="58" borderId="52" xfId="0" applyNumberFormat="1" applyFont="1" applyFill="1" applyBorder="1" applyAlignment="1" applyProtection="1"/>
    <xf numFmtId="0" fontId="38" fillId="58" borderId="13" xfId="0" applyFont="1" applyFill="1" applyBorder="1"/>
    <xf numFmtId="10" fontId="38" fillId="58" borderId="51" xfId="0" applyNumberFormat="1" applyFont="1" applyFill="1" applyBorder="1" applyAlignment="1" applyProtection="1">
      <alignment horizontal="right"/>
    </xf>
    <xf numFmtId="10" fontId="37" fillId="58" borderId="55" xfId="123" applyNumberFormat="1" applyFont="1" applyFill="1" applyBorder="1" applyAlignment="1">
      <alignment horizontal="right"/>
    </xf>
    <xf numFmtId="2" fontId="38" fillId="58" borderId="37" xfId="0" applyNumberFormat="1" applyFont="1" applyFill="1" applyBorder="1" applyAlignment="1" applyProtection="1"/>
    <xf numFmtId="2" fontId="38" fillId="58" borderId="58" xfId="0" applyNumberFormat="1" applyFont="1" applyFill="1" applyBorder="1" applyAlignment="1" applyProtection="1"/>
    <xf numFmtId="2" fontId="37" fillId="58" borderId="34" xfId="0" applyNumberFormat="1" applyFont="1" applyFill="1" applyBorder="1" applyAlignment="1" applyProtection="1"/>
    <xf numFmtId="5" fontId="38" fillId="58" borderId="57" xfId="0" applyNumberFormat="1" applyFont="1" applyFill="1" applyBorder="1" applyAlignment="1" applyProtection="1"/>
    <xf numFmtId="10" fontId="38" fillId="58" borderId="58" xfId="0" applyNumberFormat="1" applyFont="1" applyFill="1" applyBorder="1" applyAlignment="1" applyProtection="1"/>
    <xf numFmtId="164" fontId="38" fillId="58" borderId="57" xfId="0" applyNumberFormat="1" applyFont="1" applyFill="1" applyBorder="1" applyAlignment="1" applyProtection="1"/>
    <xf numFmtId="164" fontId="38" fillId="58" borderId="58" xfId="0" applyNumberFormat="1" applyFont="1" applyFill="1" applyBorder="1" applyAlignment="1" applyProtection="1"/>
    <xf numFmtId="164" fontId="37" fillId="58" borderId="34" xfId="0" applyNumberFormat="1" applyFont="1" applyFill="1" applyBorder="1" applyAlignment="1" applyProtection="1"/>
    <xf numFmtId="0" fontId="37" fillId="58" borderId="57" xfId="0" applyFont="1" applyFill="1" applyBorder="1" applyAlignment="1" applyProtection="1">
      <alignment horizontal="right" wrapText="1"/>
    </xf>
    <xf numFmtId="49" fontId="37" fillId="0" borderId="27" xfId="0" applyNumberFormat="1" applyFont="1" applyBorder="1" applyAlignment="1" applyProtection="1">
      <protection locked="0"/>
    </xf>
    <xf numFmtId="49" fontId="37" fillId="0" borderId="28" xfId="0" applyNumberFormat="1" applyFont="1" applyBorder="1" applyAlignment="1" applyProtection="1">
      <protection locked="0"/>
    </xf>
    <xf numFmtId="49" fontId="37" fillId="0" borderId="27" xfId="0" applyNumberFormat="1" applyFont="1" applyFill="1" applyBorder="1" applyAlignment="1" applyProtection="1">
      <protection locked="0"/>
    </xf>
    <xf numFmtId="49" fontId="37" fillId="0" borderId="28" xfId="0" applyNumberFormat="1" applyFont="1" applyFill="1" applyBorder="1" applyAlignment="1" applyProtection="1">
      <protection locked="0"/>
    </xf>
    <xf numFmtId="0" fontId="37" fillId="58" borderId="56" xfId="0" applyFont="1" applyFill="1" applyBorder="1" applyAlignment="1">
      <alignment horizontal="right"/>
    </xf>
    <xf numFmtId="0" fontId="37" fillId="58" borderId="10" xfId="0" applyFont="1" applyFill="1" applyBorder="1" applyAlignment="1">
      <alignment horizontal="right"/>
    </xf>
    <xf numFmtId="0" fontId="38" fillId="0" borderId="21" xfId="0" applyFont="1" applyBorder="1" applyAlignment="1" applyProtection="1">
      <alignment vertical="top" wrapText="1"/>
      <protection locked="0"/>
    </xf>
    <xf numFmtId="0" fontId="38" fillId="0" borderId="29" xfId="0" applyFont="1" applyBorder="1" applyAlignment="1" applyProtection="1">
      <alignment vertical="top" wrapText="1"/>
      <protection locked="0"/>
    </xf>
    <xf numFmtId="0" fontId="38" fillId="0" borderId="30" xfId="0" applyFont="1" applyBorder="1" applyAlignment="1" applyProtection="1">
      <alignment vertical="top" wrapText="1"/>
      <protection locked="0"/>
    </xf>
    <xf numFmtId="0" fontId="38" fillId="0" borderId="25" xfId="0" applyFont="1" applyBorder="1" applyAlignment="1" applyProtection="1">
      <alignment vertical="top" wrapText="1"/>
      <protection locked="0"/>
    </xf>
    <xf numFmtId="0" fontId="38" fillId="0" borderId="31" xfId="0" applyFont="1" applyBorder="1" applyAlignment="1" applyProtection="1">
      <alignment vertical="top" wrapText="1"/>
      <protection locked="0"/>
    </xf>
    <xf numFmtId="0" fontId="38" fillId="0" borderId="20" xfId="0" applyFont="1" applyBorder="1" applyAlignment="1" applyProtection="1">
      <alignment vertical="top" wrapText="1"/>
      <protection locked="0"/>
    </xf>
    <xf numFmtId="0" fontId="38" fillId="0" borderId="32" xfId="0" applyFont="1" applyBorder="1" applyAlignment="1" applyProtection="1">
      <alignment vertical="top" wrapText="1"/>
      <protection locked="0"/>
    </xf>
    <xf numFmtId="0" fontId="38" fillId="0" borderId="33" xfId="0" applyFont="1" applyBorder="1" applyAlignment="1" applyProtection="1">
      <alignment vertical="top" wrapText="1"/>
      <protection locked="0"/>
    </xf>
    <xf numFmtId="0" fontId="44" fillId="0" borderId="0" xfId="0" applyFont="1" applyFill="1" applyBorder="1" applyAlignment="1" applyProtection="1">
      <alignment horizontal="left" indent="5"/>
    </xf>
    <xf numFmtId="0" fontId="39" fillId="58" borderId="38" xfId="0" applyFont="1" applyFill="1" applyBorder="1" applyAlignment="1" applyProtection="1">
      <alignment horizontal="left" indent="1"/>
    </xf>
    <xf numFmtId="0" fontId="39" fillId="58" borderId="39" xfId="0" applyFont="1" applyFill="1" applyBorder="1" applyAlignment="1" applyProtection="1"/>
    <xf numFmtId="0" fontId="39" fillId="58" borderId="40" xfId="0" applyFont="1" applyFill="1" applyBorder="1" applyAlignment="1" applyProtection="1"/>
    <xf numFmtId="0" fontId="37" fillId="58" borderId="57" xfId="0" applyFont="1" applyFill="1" applyBorder="1" applyAlignment="1" applyProtection="1">
      <alignment vertical="top"/>
    </xf>
    <xf numFmtId="0" fontId="38" fillId="58" borderId="37" xfId="0" applyFont="1" applyFill="1" applyBorder="1" applyAlignment="1" applyProtection="1">
      <alignment vertical="top" wrapText="1"/>
    </xf>
    <xf numFmtId="0" fontId="37" fillId="58" borderId="28" xfId="0" applyFont="1" applyFill="1" applyBorder="1" applyAlignment="1" applyProtection="1">
      <alignment horizontal="right" vertical="top" wrapText="1"/>
    </xf>
    <xf numFmtId="0" fontId="37" fillId="58" borderId="34" xfId="0" applyFont="1" applyFill="1" applyBorder="1" applyAlignment="1" applyProtection="1">
      <alignment wrapText="1"/>
    </xf>
    <xf numFmtId="0" fontId="38" fillId="58" borderId="57" xfId="0" applyFont="1" applyFill="1" applyBorder="1" applyAlignment="1" applyProtection="1">
      <alignment vertical="top" wrapText="1"/>
    </xf>
    <xf numFmtId="0" fontId="38" fillId="58" borderId="58" xfId="0" applyFont="1" applyFill="1" applyBorder="1" applyAlignment="1" applyProtection="1">
      <alignment vertical="top" wrapText="1"/>
    </xf>
    <xf numFmtId="0" fontId="38" fillId="58" borderId="57" xfId="0" applyFont="1" applyFill="1" applyBorder="1" applyAlignment="1" applyProtection="1">
      <alignment horizontal="right" vertical="top"/>
    </xf>
    <xf numFmtId="0" fontId="38" fillId="58" borderId="58" xfId="0" applyFont="1" applyFill="1" applyBorder="1" applyAlignment="1" applyProtection="1">
      <alignment horizontal="right" vertical="top"/>
    </xf>
    <xf numFmtId="0" fontId="37" fillId="58" borderId="11" xfId="0" applyFont="1" applyFill="1" applyBorder="1" applyAlignment="1" applyProtection="1">
      <alignment vertical="top" wrapText="1"/>
      <protection locked="0"/>
    </xf>
    <xf numFmtId="0" fontId="37" fillId="58" borderId="28" xfId="0" applyFont="1" applyFill="1" applyBorder="1" applyAlignment="1" applyProtection="1">
      <alignment vertical="top" wrapText="1"/>
      <protection locked="0"/>
    </xf>
    <xf numFmtId="0" fontId="37" fillId="58" borderId="27" xfId="0" applyFont="1" applyFill="1" applyBorder="1" applyAlignment="1" applyProtection="1">
      <alignment vertical="top" wrapText="1"/>
      <protection locked="0"/>
    </xf>
    <xf numFmtId="0" fontId="37" fillId="58" borderId="11" xfId="0" applyFont="1" applyFill="1" applyBorder="1" applyAlignment="1" applyProtection="1">
      <alignment vertical="top"/>
      <protection locked="0"/>
    </xf>
    <xf numFmtId="0" fontId="38" fillId="58" borderId="11" xfId="0" applyFont="1" applyFill="1" applyBorder="1" applyAlignment="1" applyProtection="1"/>
    <xf numFmtId="0" fontId="38" fillId="58" borderId="28" xfId="0" applyFont="1" applyFill="1" applyBorder="1" applyAlignment="1" applyProtection="1"/>
    <xf numFmtId="0" fontId="37" fillId="58" borderId="11" xfId="0" applyFont="1" applyFill="1" applyBorder="1" applyAlignment="1" applyProtection="1">
      <alignment vertical="top" wrapText="1"/>
    </xf>
    <xf numFmtId="0" fontId="37" fillId="58" borderId="28" xfId="0" applyFont="1" applyFill="1" applyBorder="1" applyAlignment="1" applyProtection="1">
      <alignment vertical="top" wrapText="1"/>
    </xf>
    <xf numFmtId="0" fontId="37" fillId="58" borderId="28" xfId="0" applyFont="1" applyFill="1" applyBorder="1" applyAlignment="1" applyProtection="1">
      <alignment horizontal="right" vertical="top"/>
    </xf>
    <xf numFmtId="0" fontId="37" fillId="58" borderId="11" xfId="0" applyFont="1" applyFill="1" applyBorder="1" applyAlignment="1" applyProtection="1"/>
    <xf numFmtId="0" fontId="37" fillId="58" borderId="28" xfId="0" applyFont="1" applyFill="1" applyBorder="1" applyAlignment="1" applyProtection="1"/>
    <xf numFmtId="0" fontId="37" fillId="58" borderId="11" xfId="0" applyFont="1" applyFill="1" applyBorder="1" applyAlignment="1"/>
    <xf numFmtId="0" fontId="37" fillId="58" borderId="27" xfId="0" applyFont="1" applyFill="1" applyBorder="1" applyAlignment="1"/>
    <xf numFmtId="0" fontId="37" fillId="58" borderId="28" xfId="0" applyFont="1" applyFill="1" applyBorder="1" applyAlignment="1"/>
    <xf numFmtId="0" fontId="38" fillId="24" borderId="50" xfId="0" applyFont="1" applyFill="1" applyBorder="1" applyAlignment="1" applyProtection="1"/>
    <xf numFmtId="0" fontId="43" fillId="0" borderId="0" xfId="0" applyFont="1" applyAlignment="1"/>
    <xf numFmtId="49" fontId="37" fillId="59" borderId="27" xfId="0" applyNumberFormat="1" applyFont="1" applyFill="1" applyBorder="1" applyAlignment="1" applyProtection="1"/>
    <xf numFmtId="49" fontId="37" fillId="59" borderId="28" xfId="0" applyNumberFormat="1" applyFont="1" applyFill="1" applyBorder="1" applyAlignment="1" applyProtection="1"/>
    <xf numFmtId="0" fontId="37" fillId="58" borderId="27" xfId="0" applyFont="1" applyFill="1" applyBorder="1" applyAlignment="1" applyProtection="1"/>
    <xf numFmtId="0" fontId="42" fillId="58" borderId="11" xfId="0" applyFont="1" applyFill="1" applyBorder="1" applyAlignment="1" applyProtection="1"/>
    <xf numFmtId="0" fontId="38" fillId="58" borderId="28" xfId="0" applyFont="1" applyFill="1" applyBorder="1" applyAlignment="1" applyProtection="1">
      <alignment wrapText="1"/>
    </xf>
    <xf numFmtId="0" fontId="38" fillId="56" borderId="11" xfId="0" applyFont="1" applyFill="1" applyBorder="1" applyAlignment="1" applyProtection="1">
      <protection locked="0"/>
    </xf>
    <xf numFmtId="0" fontId="38" fillId="56" borderId="28" xfId="0" applyFont="1" applyFill="1" applyBorder="1" applyAlignment="1" applyProtection="1">
      <protection locked="0"/>
    </xf>
    <xf numFmtId="0" fontId="37" fillId="58" borderId="34" xfId="0" applyFont="1" applyFill="1" applyBorder="1" applyAlignment="1" applyProtection="1"/>
    <xf numFmtId="0" fontId="0" fillId="0" borderId="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38" fillId="0" borderId="39" xfId="0" applyFont="1" applyFill="1" applyBorder="1" applyAlignment="1" applyProtection="1">
      <protection locked="0"/>
    </xf>
    <xf numFmtId="44" fontId="38" fillId="58" borderId="11" xfId="0" applyNumberFormat="1" applyFont="1" applyFill="1" applyBorder="1" applyAlignment="1" applyProtection="1"/>
    <xf numFmtId="44" fontId="38" fillId="58" borderId="27" xfId="0" applyNumberFormat="1" applyFont="1" applyFill="1" applyBorder="1" applyAlignment="1" applyProtection="1"/>
    <xf numFmtId="44" fontId="38" fillId="58" borderId="28" xfId="0" applyNumberFormat="1" applyFont="1" applyFill="1" applyBorder="1" applyAlignment="1" applyProtection="1"/>
    <xf numFmtId="0" fontId="37" fillId="58" borderId="11" xfId="0" applyFont="1" applyFill="1" applyBorder="1" applyAlignment="1">
      <alignment horizontal="left" indent="13"/>
    </xf>
    <xf numFmtId="0" fontId="37" fillId="58" borderId="27" xfId="0" applyFont="1" applyFill="1" applyBorder="1" applyAlignment="1">
      <alignment horizontal="left" indent="13"/>
    </xf>
    <xf numFmtId="0" fontId="37" fillId="58" borderId="28" xfId="0" applyFont="1" applyFill="1" applyBorder="1" applyAlignment="1">
      <alignment horizontal="left" indent="13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37" fillId="58" borderId="53" xfId="0" applyFont="1" applyFill="1" applyBorder="1" applyAlignment="1" applyProtection="1"/>
    <xf numFmtId="0" fontId="38" fillId="0" borderId="39" xfId="0" applyFont="1" applyFill="1" applyBorder="1" applyAlignment="1" applyProtection="1"/>
    <xf numFmtId="49" fontId="42" fillId="58" borderId="27" xfId="0" applyNumberFormat="1" applyFont="1" applyFill="1" applyBorder="1" applyAlignment="1" applyProtection="1"/>
    <xf numFmtId="49" fontId="46" fillId="58" borderId="27" xfId="0" applyNumberFormat="1" applyFont="1" applyFill="1" applyBorder="1" applyAlignment="1" applyProtection="1"/>
    <xf numFmtId="44" fontId="37" fillId="58" borderId="10" xfId="103" applyNumberFormat="1" applyFont="1" applyFill="1" applyBorder="1" applyAlignment="1" applyProtection="1">
      <alignment horizontal="right"/>
    </xf>
    <xf numFmtId="0" fontId="37" fillId="58" borderId="59" xfId="0" applyFont="1" applyFill="1" applyBorder="1" applyAlignment="1" applyProtection="1">
      <alignment vertical="top" wrapText="1"/>
    </xf>
    <xf numFmtId="0" fontId="38" fillId="0" borderId="37" xfId="0" applyFont="1" applyBorder="1" applyAlignment="1" applyProtection="1">
      <alignment vertical="top" wrapText="1"/>
      <protection locked="0"/>
    </xf>
    <xf numFmtId="0" fontId="38" fillId="0" borderId="37" xfId="0" applyFont="1" applyBorder="1" applyProtection="1">
      <protection locked="0"/>
    </xf>
    <xf numFmtId="0" fontId="38" fillId="0" borderId="36" xfId="0" applyFont="1" applyBorder="1" applyAlignment="1" applyProtection="1">
      <alignment vertical="top" wrapText="1"/>
      <protection locked="0"/>
    </xf>
    <xf numFmtId="0" fontId="37" fillId="58" borderId="34" xfId="0" applyFont="1" applyFill="1" applyBorder="1" applyAlignment="1" applyProtection="1">
      <alignment horizontal="right" vertical="top"/>
    </xf>
    <xf numFmtId="0" fontId="37" fillId="58" borderId="24" xfId="0" applyFont="1" applyFill="1" applyBorder="1" applyAlignment="1" applyProtection="1">
      <alignment horizontal="center" wrapText="1"/>
    </xf>
    <xf numFmtId="0" fontId="37" fillId="58" borderId="59" xfId="0" applyFont="1" applyFill="1" applyBorder="1" applyAlignment="1" applyProtection="1">
      <alignment horizontal="right" wrapText="1"/>
    </xf>
    <xf numFmtId="0" fontId="37" fillId="58" borderId="24" xfId="0" applyFont="1" applyFill="1" applyBorder="1" applyAlignment="1">
      <alignment horizontal="right"/>
    </xf>
    <xf numFmtId="49" fontId="37" fillId="0" borderId="11" xfId="0" applyNumberFormat="1" applyFont="1" applyBorder="1" applyAlignment="1" applyProtection="1">
      <alignment horizontal="left" indent="1"/>
      <protection locked="0"/>
    </xf>
    <xf numFmtId="49" fontId="37" fillId="0" borderId="11" xfId="0" applyNumberFormat="1" applyFont="1" applyFill="1" applyBorder="1" applyAlignment="1" applyProtection="1">
      <alignment horizontal="left" indent="1"/>
      <protection locked="0"/>
    </xf>
    <xf numFmtId="49" fontId="37" fillId="59" borderId="11" xfId="0" applyNumberFormat="1" applyFont="1" applyFill="1" applyBorder="1" applyAlignment="1" applyProtection="1">
      <alignment horizontal="left" indent="1"/>
    </xf>
    <xf numFmtId="0" fontId="47" fillId="0" borderId="0" xfId="0" applyFont="1"/>
    <xf numFmtId="0" fontId="47" fillId="0" borderId="29" xfId="0" applyFont="1" applyBorder="1" applyProtection="1">
      <protection locked="0"/>
    </xf>
    <xf numFmtId="0" fontId="48" fillId="0" borderId="0" xfId="0" applyFont="1" applyFill="1" applyBorder="1" applyAlignment="1" applyProtection="1">
      <alignment horizontal="left" indent="5"/>
    </xf>
    <xf numFmtId="2" fontId="38" fillId="0" borderId="12" xfId="0" applyNumberFormat="1" applyFont="1" applyFill="1" applyBorder="1" applyProtection="1">
      <protection locked="0"/>
    </xf>
    <xf numFmtId="44" fontId="37" fillId="0" borderId="0" xfId="0" applyNumberFormat="1" applyFont="1" applyFill="1" applyBorder="1" applyAlignment="1" applyProtection="1">
      <alignment horizontal="right" vertical="top" wrapText="1"/>
      <protection locked="0"/>
    </xf>
    <xf numFmtId="44" fontId="37" fillId="57" borderId="10" xfId="103" applyNumberFormat="1" applyFont="1" applyFill="1" applyBorder="1" applyAlignment="1" applyProtection="1">
      <alignment horizontal="right"/>
    </xf>
    <xf numFmtId="44" fontId="37" fillId="58" borderId="10" xfId="0" applyNumberFormat="1" applyFont="1" applyFill="1" applyBorder="1" applyAlignment="1" applyProtection="1">
      <alignment vertical="top" wrapText="1"/>
    </xf>
    <xf numFmtId="0" fontId="38" fillId="0" borderId="0" xfId="104" applyFont="1" applyAlignment="1" applyProtection="1">
      <protection locked="0"/>
    </xf>
    <xf numFmtId="0" fontId="37" fillId="58" borderId="12" xfId="104" applyFont="1" applyFill="1" applyBorder="1" applyAlignment="1" applyProtection="1">
      <alignment horizontal="right"/>
    </xf>
    <xf numFmtId="0" fontId="37" fillId="59" borderId="27" xfId="104" applyNumberFormat="1" applyFont="1" applyFill="1" applyBorder="1" applyAlignment="1" applyProtection="1">
      <alignment horizontal="center"/>
    </xf>
    <xf numFmtId="0" fontId="37" fillId="59" borderId="60" xfId="104" applyNumberFormat="1" applyFont="1" applyFill="1" applyBorder="1" applyAlignment="1" applyProtection="1">
      <alignment horizontal="center"/>
    </xf>
    <xf numFmtId="0" fontId="37" fillId="58" borderId="61" xfId="104" applyFont="1" applyFill="1" applyBorder="1" applyAlignment="1" applyProtection="1">
      <alignment horizontal="right"/>
    </xf>
    <xf numFmtId="0" fontId="37" fillId="59" borderId="50" xfId="104" applyNumberFormat="1" applyFont="1" applyFill="1" applyBorder="1" applyAlignment="1" applyProtection="1">
      <alignment horizontal="center"/>
    </xf>
    <xf numFmtId="0" fontId="37" fillId="59" borderId="63" xfId="104" applyNumberFormat="1" applyFont="1" applyFill="1" applyBorder="1" applyAlignment="1" applyProtection="1">
      <alignment horizontal="center"/>
    </xf>
    <xf numFmtId="0" fontId="39" fillId="58" borderId="38" xfId="104" applyFont="1" applyFill="1" applyBorder="1" applyAlignment="1" applyProtection="1"/>
    <xf numFmtId="0" fontId="39" fillId="58" borderId="38" xfId="104" applyFont="1" applyFill="1" applyBorder="1" applyAlignment="1" applyProtection="1">
      <alignment horizontal="left" indent="9"/>
    </xf>
    <xf numFmtId="0" fontId="39" fillId="58" borderId="64" xfId="104" applyFont="1" applyFill="1" applyBorder="1" applyAlignment="1" applyProtection="1">
      <alignment horizontal="center"/>
    </xf>
    <xf numFmtId="0" fontId="39" fillId="58" borderId="65" xfId="104" applyFont="1" applyFill="1" applyBorder="1" applyAlignment="1" applyProtection="1">
      <alignment horizontal="center"/>
    </xf>
    <xf numFmtId="0" fontId="37" fillId="58" borderId="68" xfId="104" applyFont="1" applyFill="1" applyBorder="1" applyAlignment="1" applyProtection="1">
      <alignment vertical="top"/>
    </xf>
    <xf numFmtId="0" fontId="37" fillId="58" borderId="69" xfId="104" applyFont="1" applyFill="1" applyBorder="1" applyAlignment="1" applyProtection="1">
      <alignment horizontal="center"/>
    </xf>
    <xf numFmtId="0" fontId="37" fillId="58" borderId="70" xfId="104" applyFont="1" applyFill="1" applyBorder="1" applyAlignment="1" applyProtection="1">
      <alignment horizontal="center"/>
    </xf>
    <xf numFmtId="0" fontId="37" fillId="58" borderId="71" xfId="104" applyFont="1" applyFill="1" applyBorder="1" applyAlignment="1" applyProtection="1">
      <alignment horizontal="center"/>
    </xf>
    <xf numFmtId="0" fontId="37" fillId="58" borderId="69" xfId="104" applyFont="1" applyFill="1" applyBorder="1" applyAlignment="1" applyProtection="1"/>
    <xf numFmtId="0" fontId="38" fillId="58" borderId="57" xfId="104" applyFont="1" applyFill="1" applyBorder="1" applyAlignment="1" applyProtection="1">
      <alignment vertical="top"/>
    </xf>
    <xf numFmtId="43" fontId="38" fillId="0" borderId="23" xfId="104" applyNumberFormat="1" applyFont="1" applyBorder="1" applyAlignment="1" applyProtection="1">
      <protection locked="0"/>
    </xf>
    <xf numFmtId="42" fontId="38" fillId="0" borderId="20" xfId="104" applyNumberFormat="1" applyFont="1" applyBorder="1" applyAlignment="1" applyProtection="1">
      <alignment horizontal="right"/>
      <protection locked="0"/>
    </xf>
    <xf numFmtId="44" fontId="38" fillId="58" borderId="24" xfId="104" applyNumberFormat="1" applyFont="1" applyFill="1" applyBorder="1" applyAlignment="1" applyProtection="1">
      <alignment horizontal="right"/>
    </xf>
    <xf numFmtId="0" fontId="38" fillId="58" borderId="37" xfId="104" applyFont="1" applyFill="1" applyBorder="1" applyAlignment="1" applyProtection="1"/>
    <xf numFmtId="42" fontId="38" fillId="0" borderId="13" xfId="104" applyNumberFormat="1" applyFont="1" applyBorder="1" applyAlignment="1" applyProtection="1">
      <protection locked="0"/>
    </xf>
    <xf numFmtId="0" fontId="38" fillId="58" borderId="37" xfId="104" applyFont="1" applyFill="1" applyBorder="1" applyAlignment="1" applyProtection="1">
      <alignment vertical="top"/>
    </xf>
    <xf numFmtId="43" fontId="38" fillId="0" borderId="12" xfId="104" applyNumberFormat="1" applyFont="1" applyBorder="1" applyAlignment="1" applyProtection="1">
      <protection locked="0"/>
    </xf>
    <xf numFmtId="43" fontId="38" fillId="0" borderId="18" xfId="104" applyNumberFormat="1" applyFont="1" applyBorder="1" applyAlignment="1" applyProtection="1">
      <protection locked="0"/>
    </xf>
    <xf numFmtId="42" fontId="38" fillId="0" borderId="21" xfId="104" applyNumberFormat="1" applyFont="1" applyBorder="1" applyAlignment="1" applyProtection="1">
      <alignment horizontal="right"/>
      <protection locked="0"/>
    </xf>
    <xf numFmtId="0" fontId="38" fillId="0" borderId="37" xfId="104" applyFont="1" applyBorder="1" applyAlignment="1" applyProtection="1">
      <alignment horizontal="left" vertical="top"/>
      <protection locked="0"/>
    </xf>
    <xf numFmtId="42" fontId="38" fillId="0" borderId="10" xfId="104" applyNumberFormat="1" applyFont="1" applyBorder="1" applyAlignment="1" applyProtection="1">
      <protection locked="0"/>
    </xf>
    <xf numFmtId="42" fontId="38" fillId="0" borderId="11" xfId="104" applyNumberFormat="1" applyFont="1" applyBorder="1" applyAlignment="1" applyProtection="1">
      <alignment horizontal="right"/>
      <protection locked="0"/>
    </xf>
    <xf numFmtId="0" fontId="38" fillId="0" borderId="37" xfId="104" applyFont="1" applyBorder="1" applyAlignment="1" applyProtection="1">
      <alignment horizontal="left"/>
      <protection locked="0"/>
    </xf>
    <xf numFmtId="0" fontId="37" fillId="58" borderId="55" xfId="104" applyFont="1" applyFill="1" applyBorder="1" applyAlignment="1" applyProtection="1">
      <alignment horizontal="right" vertical="top"/>
    </xf>
    <xf numFmtId="43" fontId="37" fillId="58" borderId="55" xfId="104" applyNumberFormat="1" applyFont="1" applyFill="1" applyBorder="1" applyAlignment="1" applyProtection="1"/>
    <xf numFmtId="42" fontId="37" fillId="58" borderId="55" xfId="104" applyNumberFormat="1" applyFont="1" applyFill="1" applyBorder="1" applyAlignment="1" applyProtection="1"/>
    <xf numFmtId="44" fontId="37" fillId="58" borderId="55" xfId="104" applyNumberFormat="1" applyFont="1" applyFill="1" applyBorder="1" applyAlignment="1" applyProtection="1"/>
    <xf numFmtId="5" fontId="38" fillId="58" borderId="55" xfId="104" applyNumberFormat="1" applyFont="1" applyFill="1" applyBorder="1" applyAlignment="1" applyProtection="1"/>
    <xf numFmtId="42" fontId="38" fillId="24" borderId="55" xfId="104" applyNumberFormat="1" applyFont="1" applyFill="1" applyBorder="1" applyAlignment="1" applyProtection="1">
      <protection locked="0"/>
    </xf>
    <xf numFmtId="44" fontId="38" fillId="58" borderId="55" xfId="104" applyNumberFormat="1" applyFont="1" applyFill="1" applyBorder="1" applyAlignment="1" applyProtection="1"/>
    <xf numFmtId="0" fontId="38" fillId="0" borderId="36" xfId="104" applyFont="1" applyBorder="1" applyAlignment="1" applyProtection="1">
      <alignment horizontal="left"/>
      <protection locked="0"/>
    </xf>
    <xf numFmtId="42" fontId="38" fillId="0" borderId="15" xfId="104" applyNumberFormat="1" applyFont="1" applyBorder="1" applyAlignment="1" applyProtection="1">
      <protection locked="0"/>
    </xf>
    <xf numFmtId="10" fontId="38" fillId="58" borderId="55" xfId="104" applyNumberFormat="1" applyFont="1" applyFill="1" applyBorder="1" applyAlignment="1" applyProtection="1">
      <alignment horizontal="right"/>
    </xf>
    <xf numFmtId="44" fontId="38" fillId="58" borderId="55" xfId="104" applyNumberFormat="1" applyFont="1" applyFill="1" applyBorder="1" applyAlignment="1" applyProtection="1">
      <alignment horizontal="right"/>
    </xf>
    <xf numFmtId="0" fontId="37" fillId="58" borderId="34" xfId="104" applyFont="1" applyFill="1" applyBorder="1" applyAlignment="1" applyProtection="1">
      <alignment horizontal="right" vertical="top"/>
    </xf>
    <xf numFmtId="42" fontId="37" fillId="58" borderId="17" xfId="104" applyNumberFormat="1" applyFont="1" applyFill="1" applyBorder="1" applyAlignment="1" applyProtection="1">
      <alignment vertical="top"/>
    </xf>
    <xf numFmtId="0" fontId="38" fillId="0" borderId="0" xfId="104" applyFont="1" applyFill="1" applyAlignment="1" applyProtection="1">
      <protection locked="0"/>
    </xf>
    <xf numFmtId="0" fontId="39" fillId="58" borderId="40" xfId="104" applyFont="1" applyFill="1" applyBorder="1" applyAlignment="1" applyProtection="1">
      <alignment horizontal="center"/>
    </xf>
    <xf numFmtId="0" fontId="37" fillId="58" borderId="72" xfId="104" applyFont="1" applyFill="1" applyBorder="1" applyAlignment="1" applyProtection="1">
      <alignment vertical="top"/>
    </xf>
    <xf numFmtId="0" fontId="38" fillId="58" borderId="38" xfId="104" applyFont="1" applyFill="1" applyBorder="1" applyAlignment="1" applyProtection="1">
      <alignment vertical="top"/>
    </xf>
    <xf numFmtId="0" fontId="38" fillId="58" borderId="73" xfId="104" applyFont="1" applyFill="1" applyBorder="1" applyAlignment="1" applyProtection="1">
      <alignment vertical="top"/>
    </xf>
    <xf numFmtId="0" fontId="38" fillId="56" borderId="37" xfId="104" applyFont="1" applyFill="1" applyBorder="1" applyAlignment="1" applyProtection="1">
      <alignment horizontal="left"/>
      <protection locked="0"/>
    </xf>
    <xf numFmtId="0" fontId="37" fillId="58" borderId="19" xfId="104" applyFont="1" applyFill="1" applyBorder="1" applyAlignment="1" applyProtection="1">
      <alignment horizontal="right" vertical="top"/>
    </xf>
    <xf numFmtId="49" fontId="37" fillId="59" borderId="11" xfId="104" applyNumberFormat="1" applyFont="1" applyFill="1" applyBorder="1" applyAlignment="1" applyProtection="1">
      <alignment horizontal="left" indent="2"/>
    </xf>
    <xf numFmtId="0" fontId="37" fillId="58" borderId="75" xfId="104" applyFont="1" applyFill="1" applyBorder="1" applyAlignment="1" applyProtection="1">
      <alignment horizontal="right"/>
    </xf>
    <xf numFmtId="49" fontId="37" fillId="59" borderId="76" xfId="104" applyNumberFormat="1" applyFont="1" applyFill="1" applyBorder="1" applyAlignment="1" applyProtection="1">
      <alignment horizontal="left" indent="2"/>
    </xf>
    <xf numFmtId="0" fontId="37" fillId="59" borderId="77" xfId="104" applyNumberFormat="1" applyFont="1" applyFill="1" applyBorder="1" applyAlignment="1" applyProtection="1">
      <alignment horizontal="center"/>
    </xf>
    <xf numFmtId="0" fontId="37" fillId="59" borderId="78" xfId="104" applyNumberFormat="1" applyFont="1" applyFill="1" applyBorder="1" applyAlignment="1" applyProtection="1">
      <alignment horizontal="center"/>
    </xf>
    <xf numFmtId="49" fontId="37" fillId="59" borderId="62" xfId="104" applyNumberFormat="1" applyFont="1" applyFill="1" applyBorder="1" applyAlignment="1" applyProtection="1">
      <alignment horizontal="left" indent="2"/>
    </xf>
    <xf numFmtId="0" fontId="37" fillId="0" borderId="0" xfId="104" applyFont="1" applyFill="1" applyBorder="1" applyAlignment="1" applyProtection="1">
      <alignment horizontal="right" vertical="top"/>
      <protection locked="0"/>
    </xf>
    <xf numFmtId="10" fontId="38" fillId="0" borderId="0" xfId="104" applyNumberFormat="1" applyFont="1" applyFill="1" applyBorder="1" applyAlignment="1" applyProtection="1">
      <alignment horizontal="right"/>
      <protection locked="0"/>
    </xf>
    <xf numFmtId="44" fontId="38" fillId="0" borderId="0" xfId="104" applyNumberFormat="1" applyFont="1" applyFill="1" applyBorder="1" applyAlignment="1" applyProtection="1">
      <alignment horizontal="right"/>
      <protection locked="0"/>
    </xf>
    <xf numFmtId="0" fontId="38" fillId="56" borderId="37" xfId="104" applyFont="1" applyFill="1" applyBorder="1" applyAlignment="1" applyProtection="1">
      <protection locked="0"/>
    </xf>
    <xf numFmtId="0" fontId="38" fillId="58" borderId="66" xfId="104" applyFont="1" applyFill="1" applyBorder="1" applyAlignment="1" applyProtection="1"/>
    <xf numFmtId="0" fontId="38" fillId="58" borderId="67" xfId="104" applyFont="1" applyFill="1" applyBorder="1" applyAlignment="1" applyProtection="1"/>
    <xf numFmtId="0" fontId="47" fillId="0" borderId="0" xfId="0" applyFont="1" applyProtection="1"/>
    <xf numFmtId="44" fontId="37" fillId="58" borderId="20" xfId="0" applyNumberFormat="1" applyFont="1" applyFill="1" applyBorder="1" applyAlignment="1" applyProtection="1">
      <alignment horizontal="center" wrapText="1"/>
    </xf>
    <xf numFmtId="0" fontId="38" fillId="58" borderId="29" xfId="0" applyFont="1" applyFill="1" applyBorder="1"/>
    <xf numFmtId="0" fontId="37" fillId="0" borderId="0" xfId="0" applyFont="1" applyFill="1" applyBorder="1"/>
    <xf numFmtId="44" fontId="37" fillId="0" borderId="0" xfId="0" applyNumberFormat="1" applyFont="1" applyFill="1" applyBorder="1"/>
    <xf numFmtId="0" fontId="37" fillId="58" borderId="29" xfId="0" applyFont="1" applyFill="1" applyBorder="1"/>
    <xf numFmtId="44" fontId="37" fillId="58" borderId="29" xfId="0" applyNumberFormat="1" applyFont="1" applyFill="1" applyBorder="1"/>
    <xf numFmtId="0" fontId="38" fillId="0" borderId="0" xfId="0" applyFont="1" applyAlignment="1" applyProtection="1">
      <alignment horizontal="left"/>
    </xf>
    <xf numFmtId="0" fontId="40" fillId="58" borderId="27" xfId="0" applyFont="1" applyFill="1" applyBorder="1"/>
    <xf numFmtId="0" fontId="40" fillId="0" borderId="0" xfId="0" applyFont="1" applyFill="1" applyBorder="1"/>
    <xf numFmtId="0" fontId="50" fillId="0" borderId="0" xfId="136" applyFont="1" applyFill="1" applyBorder="1" applyAlignment="1" applyProtection="1"/>
    <xf numFmtId="0" fontId="50" fillId="60" borderId="11" xfId="136" applyFont="1" applyFill="1" applyBorder="1" applyAlignment="1" applyProtection="1">
      <alignment horizontal="center"/>
      <protection locked="0"/>
    </xf>
    <xf numFmtId="0" fontId="50" fillId="60" borderId="28" xfId="136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Protection="1"/>
    <xf numFmtId="44" fontId="37" fillId="0" borderId="0" xfId="0" applyNumberFormat="1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Protection="1"/>
    <xf numFmtId="0" fontId="50" fillId="60" borderId="11" xfId="136" applyFont="1" applyFill="1" applyBorder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</xf>
    <xf numFmtId="0" fontId="38" fillId="0" borderId="0" xfId="0" applyFont="1" applyAlignment="1">
      <alignment horizontal="center" wrapText="1"/>
    </xf>
    <xf numFmtId="8" fontId="38" fillId="0" borderId="0" xfId="0" applyNumberFormat="1" applyFont="1" applyProtection="1">
      <protection locked="0"/>
    </xf>
    <xf numFmtId="0" fontId="38" fillId="0" borderId="0" xfId="0" applyFont="1" applyAlignment="1">
      <alignment wrapText="1"/>
    </xf>
    <xf numFmtId="0" fontId="38" fillId="0" borderId="0" xfId="0" applyFont="1" applyAlignment="1"/>
    <xf numFmtId="0" fontId="52" fillId="0" borderId="0" xfId="0" applyFont="1" applyBorder="1" applyAlignment="1" applyProtection="1"/>
    <xf numFmtId="0" fontId="50" fillId="60" borderId="11" xfId="136" applyFont="1" applyFill="1" applyBorder="1" applyAlignment="1" applyProtection="1">
      <protection locked="0"/>
    </xf>
    <xf numFmtId="0" fontId="50" fillId="60" borderId="28" xfId="136" applyFont="1" applyFill="1" applyBorder="1" applyAlignment="1" applyProtection="1">
      <protection locked="0"/>
    </xf>
    <xf numFmtId="0" fontId="50" fillId="0" borderId="11" xfId="136" applyFont="1" applyFill="1" applyBorder="1" applyAlignment="1" applyProtection="1"/>
    <xf numFmtId="0" fontId="50" fillId="0" borderId="27" xfId="136" applyFont="1" applyFill="1" applyBorder="1" applyAlignment="1" applyProtection="1"/>
    <xf numFmtId="0" fontId="50" fillId="0" borderId="28" xfId="136" applyFont="1" applyFill="1" applyBorder="1" applyAlignment="1" applyProtection="1"/>
    <xf numFmtId="0" fontId="53" fillId="0" borderId="0" xfId="0" applyFont="1" applyFill="1" applyBorder="1" applyAlignment="1" applyProtection="1">
      <alignment horizontal="left"/>
    </xf>
    <xf numFmtId="0" fontId="54" fillId="58" borderId="28" xfId="0" applyFont="1" applyFill="1" applyBorder="1" applyAlignment="1" applyProtection="1">
      <alignment horizontal="right"/>
    </xf>
    <xf numFmtId="44" fontId="55" fillId="0" borderId="0" xfId="0" applyNumberFormat="1" applyFont="1" applyFill="1" applyBorder="1" applyAlignment="1" applyProtection="1">
      <alignment horizontal="right" vertical="top" wrapText="1"/>
      <protection locked="0"/>
    </xf>
    <xf numFmtId="10" fontId="55" fillId="0" borderId="0" xfId="0" applyNumberFormat="1" applyFont="1" applyFill="1" applyBorder="1" applyAlignment="1" applyProtection="1">
      <alignment horizontal="right" vertical="top" wrapText="1"/>
    </xf>
  </cellXfs>
  <cellStyles count="137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2" xfId="5" builtinId="34" customBuiltin="1"/>
    <cellStyle name="20% - Accent2 2" xfId="6" xr:uid="{00000000-0005-0000-0000-000005000000}"/>
    <cellStyle name="20% - Accent2 3" xfId="7" xr:uid="{00000000-0005-0000-0000-000006000000}"/>
    <cellStyle name="20% - Accent2 4" xfId="8" xr:uid="{00000000-0005-0000-0000-000007000000}"/>
    <cellStyle name="20% - Accent3" xfId="9" builtinId="38" customBuiltin="1"/>
    <cellStyle name="20% - Accent3 2" xfId="10" xr:uid="{00000000-0005-0000-0000-000009000000}"/>
    <cellStyle name="20% - Accent3 3" xfId="11" xr:uid="{00000000-0005-0000-0000-00000A000000}"/>
    <cellStyle name="20% - Accent3 4" xfId="12" xr:uid="{00000000-0005-0000-0000-00000B000000}"/>
    <cellStyle name="20% - Accent4" xfId="13" builtinId="42" customBuiltin="1"/>
    <cellStyle name="20% - Accent4 2" xfId="14" xr:uid="{00000000-0005-0000-0000-00000D000000}"/>
    <cellStyle name="20% - Accent4 3" xfId="15" xr:uid="{00000000-0005-0000-0000-00000E000000}"/>
    <cellStyle name="20% - Accent4 4" xfId="16" xr:uid="{00000000-0005-0000-0000-00000F000000}"/>
    <cellStyle name="20% - Accent5" xfId="17" builtinId="46" customBuiltin="1"/>
    <cellStyle name="20% - Accent5 2" xfId="18" xr:uid="{00000000-0005-0000-0000-000011000000}"/>
    <cellStyle name="20% - Accent5 3" xfId="19" xr:uid="{00000000-0005-0000-0000-000012000000}"/>
    <cellStyle name="20% - Accent5 4" xfId="20" xr:uid="{00000000-0005-0000-0000-000013000000}"/>
    <cellStyle name="20% - Accent6" xfId="21" builtinId="50" customBuiltin="1"/>
    <cellStyle name="20% - Accent6 2" xfId="22" xr:uid="{00000000-0005-0000-0000-000015000000}"/>
    <cellStyle name="20% - Accent6 3" xfId="23" xr:uid="{00000000-0005-0000-0000-000016000000}"/>
    <cellStyle name="20% - Accent6 4" xfId="24" xr:uid="{00000000-0005-0000-0000-000017000000}"/>
    <cellStyle name="40% - Accent1" xfId="25" builtinId="31" customBuiltin="1"/>
    <cellStyle name="40% - Accent1 2" xfId="26" xr:uid="{00000000-0005-0000-0000-000019000000}"/>
    <cellStyle name="40% - Accent1 3" xfId="27" xr:uid="{00000000-0005-0000-0000-00001A000000}"/>
    <cellStyle name="40% - Accent1 4" xfId="28" xr:uid="{00000000-0005-0000-0000-00001B000000}"/>
    <cellStyle name="40% - Accent2" xfId="29" builtinId="35" customBuiltin="1"/>
    <cellStyle name="40% - Accent2 2" xfId="30" xr:uid="{00000000-0005-0000-0000-00001D000000}"/>
    <cellStyle name="40% - Accent2 3" xfId="31" xr:uid="{00000000-0005-0000-0000-00001E000000}"/>
    <cellStyle name="40% - Accent2 4" xfId="32" xr:uid="{00000000-0005-0000-0000-00001F000000}"/>
    <cellStyle name="40% - Accent3" xfId="33" builtinId="39" customBuiltin="1"/>
    <cellStyle name="40% - Accent3 2" xfId="34" xr:uid="{00000000-0005-0000-0000-000021000000}"/>
    <cellStyle name="40% - Accent3 3" xfId="35" xr:uid="{00000000-0005-0000-0000-000022000000}"/>
    <cellStyle name="40% - Accent3 4" xfId="36" xr:uid="{00000000-0005-0000-0000-000023000000}"/>
    <cellStyle name="40% - Accent4" xfId="37" builtinId="43" customBuiltin="1"/>
    <cellStyle name="40% - Accent4 2" xfId="38" xr:uid="{00000000-0005-0000-0000-000025000000}"/>
    <cellStyle name="40% - Accent4 3" xfId="39" xr:uid="{00000000-0005-0000-0000-000026000000}"/>
    <cellStyle name="40% - Accent4 4" xfId="40" xr:uid="{00000000-0005-0000-0000-000027000000}"/>
    <cellStyle name="40% - Accent5" xfId="41" builtinId="47" customBuiltin="1"/>
    <cellStyle name="40% - Accent5 2" xfId="42" xr:uid="{00000000-0005-0000-0000-000029000000}"/>
    <cellStyle name="40% - Accent5 3" xfId="43" xr:uid="{00000000-0005-0000-0000-00002A000000}"/>
    <cellStyle name="40% - Accent5 4" xfId="44" xr:uid="{00000000-0005-0000-0000-00002B000000}"/>
    <cellStyle name="40% - Accent6" xfId="45" builtinId="51" customBuiltin="1"/>
    <cellStyle name="40% - Accent6 2" xfId="46" xr:uid="{00000000-0005-0000-0000-00002D000000}"/>
    <cellStyle name="40% - Accent6 3" xfId="47" xr:uid="{00000000-0005-0000-0000-00002E000000}"/>
    <cellStyle name="40% - Accent6 4" xfId="48" xr:uid="{00000000-0005-0000-0000-00002F000000}"/>
    <cellStyle name="60% - Accent1" xfId="49" builtinId="32" customBuiltin="1"/>
    <cellStyle name="60% - Accent1 2" xfId="50" xr:uid="{00000000-0005-0000-0000-000031000000}"/>
    <cellStyle name="60% - Accent2" xfId="51" builtinId="36" customBuiltin="1"/>
    <cellStyle name="60% - Accent2 2" xfId="52" xr:uid="{00000000-0005-0000-0000-000033000000}"/>
    <cellStyle name="60% - Accent3" xfId="53" builtinId="40" customBuiltin="1"/>
    <cellStyle name="60% - Accent3 2" xfId="54" xr:uid="{00000000-0005-0000-0000-000035000000}"/>
    <cellStyle name="60% - Accent4" xfId="55" builtinId="44" customBuiltin="1"/>
    <cellStyle name="60% - Accent4 2" xfId="56" xr:uid="{00000000-0005-0000-0000-000037000000}"/>
    <cellStyle name="60% - Accent5" xfId="57" builtinId="48" customBuiltin="1"/>
    <cellStyle name="60% - Accent5 2" xfId="58" xr:uid="{00000000-0005-0000-0000-000039000000}"/>
    <cellStyle name="60% - Accent6" xfId="59" builtinId="52" customBuiltin="1"/>
    <cellStyle name="60% - Accent6 2" xfId="60" xr:uid="{00000000-0005-0000-0000-00003B000000}"/>
    <cellStyle name="Accent1" xfId="61" builtinId="29" customBuiltin="1"/>
    <cellStyle name="Accent1 2" xfId="62" xr:uid="{00000000-0005-0000-0000-00003D000000}"/>
    <cellStyle name="Accent2" xfId="63" builtinId="33" customBuiltin="1"/>
    <cellStyle name="Accent2 2" xfId="64" xr:uid="{00000000-0005-0000-0000-00003F000000}"/>
    <cellStyle name="Accent3" xfId="65" builtinId="37" customBuiltin="1"/>
    <cellStyle name="Accent3 2" xfId="66" xr:uid="{00000000-0005-0000-0000-000041000000}"/>
    <cellStyle name="Accent4" xfId="67" builtinId="41" customBuiltin="1"/>
    <cellStyle name="Accent4 2" xfId="68" xr:uid="{00000000-0005-0000-0000-000043000000}"/>
    <cellStyle name="Accent5" xfId="69" builtinId="45" customBuiltin="1"/>
    <cellStyle name="Accent5 2" xfId="70" xr:uid="{00000000-0005-0000-0000-000045000000}"/>
    <cellStyle name="Accent6" xfId="71" builtinId="49" customBuiltin="1"/>
    <cellStyle name="Accent6 2" xfId="72" xr:uid="{00000000-0005-0000-0000-000047000000}"/>
    <cellStyle name="Bad" xfId="73" builtinId="27" customBuiltin="1"/>
    <cellStyle name="Bad 2" xfId="74" xr:uid="{00000000-0005-0000-0000-000049000000}"/>
    <cellStyle name="Calculation" xfId="75" builtinId="22" customBuiltin="1"/>
    <cellStyle name="Calculation 2" xfId="76" xr:uid="{00000000-0005-0000-0000-00004B000000}"/>
    <cellStyle name="Check Cell" xfId="77" builtinId="23" customBuiltin="1"/>
    <cellStyle name="Check Cell 2" xfId="78" xr:uid="{00000000-0005-0000-0000-00004D000000}"/>
    <cellStyle name="Check Cell 3" xfId="124" xr:uid="{00000000-0005-0000-0000-00004E000000}"/>
    <cellStyle name="Comma [0] 2" xfId="79" xr:uid="{00000000-0005-0000-0000-00004F000000}"/>
    <cellStyle name="Comma 2" xfId="80" xr:uid="{00000000-0005-0000-0000-000050000000}"/>
    <cellStyle name="Comma 3" xfId="81" xr:uid="{00000000-0005-0000-0000-000051000000}"/>
    <cellStyle name="Currency" xfId="122" builtinId="4"/>
    <cellStyle name="Currency [0] 2" xfId="82" xr:uid="{00000000-0005-0000-0000-000053000000}"/>
    <cellStyle name="Currency 10" xfId="125" xr:uid="{00000000-0005-0000-0000-000054000000}"/>
    <cellStyle name="Currency 11" xfId="126" xr:uid="{00000000-0005-0000-0000-000055000000}"/>
    <cellStyle name="Currency 12" xfId="127" xr:uid="{00000000-0005-0000-0000-000056000000}"/>
    <cellStyle name="Currency 13" xfId="128" xr:uid="{00000000-0005-0000-0000-000057000000}"/>
    <cellStyle name="Currency 2" xfId="83" xr:uid="{00000000-0005-0000-0000-000058000000}"/>
    <cellStyle name="Currency 3" xfId="84" xr:uid="{00000000-0005-0000-0000-000059000000}"/>
    <cellStyle name="Currency 4" xfId="129" xr:uid="{00000000-0005-0000-0000-00005A000000}"/>
    <cellStyle name="Currency 5" xfId="130" xr:uid="{00000000-0005-0000-0000-00005B000000}"/>
    <cellStyle name="Currency 6" xfId="131" xr:uid="{00000000-0005-0000-0000-00005C000000}"/>
    <cellStyle name="Currency 7" xfId="132" xr:uid="{00000000-0005-0000-0000-00005D000000}"/>
    <cellStyle name="Currency 8" xfId="133" xr:uid="{00000000-0005-0000-0000-00005E000000}"/>
    <cellStyle name="Currency 9" xfId="134" xr:uid="{00000000-0005-0000-0000-00005F000000}"/>
    <cellStyle name="Explanatory Text" xfId="85" builtinId="53" customBuiltin="1"/>
    <cellStyle name="Explanatory Text 2" xfId="86" xr:uid="{00000000-0005-0000-0000-000061000000}"/>
    <cellStyle name="Good" xfId="87" builtinId="26" customBuiltin="1"/>
    <cellStyle name="Good 2" xfId="88" xr:uid="{00000000-0005-0000-0000-000063000000}"/>
    <cellStyle name="Heading 1" xfId="89" builtinId="16" customBuiltin="1"/>
    <cellStyle name="Heading 1 2" xfId="90" xr:uid="{00000000-0005-0000-0000-000065000000}"/>
    <cellStyle name="Heading 2" xfId="91" builtinId="17" customBuiltin="1"/>
    <cellStyle name="Heading 2 2" xfId="92" xr:uid="{00000000-0005-0000-0000-000067000000}"/>
    <cellStyle name="Heading 3" xfId="93" builtinId="18" customBuiltin="1"/>
    <cellStyle name="Heading 3 2" xfId="94" xr:uid="{00000000-0005-0000-0000-000069000000}"/>
    <cellStyle name="Heading 4" xfId="95" builtinId="19" customBuiltin="1"/>
    <cellStyle name="Heading 4 2" xfId="96" xr:uid="{00000000-0005-0000-0000-00006B000000}"/>
    <cellStyle name="Input" xfId="97" builtinId="20" customBuiltin="1"/>
    <cellStyle name="Input 2" xfId="98" xr:uid="{00000000-0005-0000-0000-00006D000000}"/>
    <cellStyle name="Linked Cell" xfId="99" builtinId="24" customBuiltin="1"/>
    <cellStyle name="Linked Cell 2" xfId="100" xr:uid="{00000000-0005-0000-0000-00006F000000}"/>
    <cellStyle name="Linked Cell 3" xfId="135" xr:uid="{00000000-0005-0000-0000-000070000000}"/>
    <cellStyle name="Neutral" xfId="101" builtinId="28" customBuiltin="1"/>
    <cellStyle name="Neutral 2" xfId="102" xr:uid="{00000000-0005-0000-0000-000072000000}"/>
    <cellStyle name="Normal" xfId="0" builtinId="0"/>
    <cellStyle name="Normal 2" xfId="103" xr:uid="{00000000-0005-0000-0000-000074000000}"/>
    <cellStyle name="Normal 2 2" xfId="104" xr:uid="{00000000-0005-0000-0000-000075000000}"/>
    <cellStyle name="Normal 3" xfId="105" xr:uid="{00000000-0005-0000-0000-000076000000}"/>
    <cellStyle name="Normal 4" xfId="106" xr:uid="{00000000-0005-0000-0000-000077000000}"/>
    <cellStyle name="Normal 5" xfId="136" xr:uid="{00000000-0005-0000-0000-000078000000}"/>
    <cellStyle name="Note" xfId="107" builtinId="10" customBuiltin="1"/>
    <cellStyle name="Note 2" xfId="108" xr:uid="{00000000-0005-0000-0000-00007A000000}"/>
    <cellStyle name="Note 2 2" xfId="109" xr:uid="{00000000-0005-0000-0000-00007B000000}"/>
    <cellStyle name="Note 3" xfId="110" xr:uid="{00000000-0005-0000-0000-00007C000000}"/>
    <cellStyle name="Output" xfId="111" builtinId="21" customBuiltin="1"/>
    <cellStyle name="Output 2" xfId="112" xr:uid="{00000000-0005-0000-0000-00007E000000}"/>
    <cellStyle name="Percent" xfId="123" builtinId="5"/>
    <cellStyle name="Percent 2" xfId="113" xr:uid="{00000000-0005-0000-0000-000080000000}"/>
    <cellStyle name="Percent 2 2" xfId="114" xr:uid="{00000000-0005-0000-0000-000081000000}"/>
    <cellStyle name="Percent 3" xfId="115" xr:uid="{00000000-0005-0000-0000-000082000000}"/>
    <cellStyle name="Title" xfId="116" builtinId="15" customBuiltin="1"/>
    <cellStyle name="Title 2" xfId="117" xr:uid="{00000000-0005-0000-0000-000084000000}"/>
    <cellStyle name="Total" xfId="118" builtinId="25" customBuiltin="1"/>
    <cellStyle name="Total 2" xfId="119" xr:uid="{00000000-0005-0000-0000-000086000000}"/>
    <cellStyle name="Warning Text" xfId="120" builtinId="11" customBuiltin="1"/>
    <cellStyle name="Warning Text 2" xfId="121" xr:uid="{00000000-0005-0000-0000-000088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71121</xdr:rowOff>
    </xdr:from>
    <xdr:to>
      <xdr:col>3</xdr:col>
      <xdr:colOff>386079</xdr:colOff>
      <xdr:row>31</xdr:row>
      <xdr:rowOff>132080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/>
        </xdr:cNvSpPr>
      </xdr:nvSpPr>
      <xdr:spPr>
        <a:xfrm>
          <a:off x="0" y="2682241"/>
          <a:ext cx="1148079" cy="426719"/>
        </a:xfrm>
        <a:prstGeom prst="rightArrow">
          <a:avLst>
            <a:gd name="adj1" fmla="val 75000"/>
            <a:gd name="adj2" fmla="val 50000"/>
          </a:avLst>
        </a:prstGeom>
        <a:solidFill>
          <a:srgbClr val="FF0000">
            <a:alpha val="60000"/>
          </a:srgbClr>
        </a:solidFill>
      </xdr:spPr>
      <xdr:style>
        <a:lnRef idx="2">
          <a:schemeClr val="accent1">
            <a:alpha val="90000"/>
            <a:tint val="40000"/>
            <a:hueOff val="0"/>
            <a:satOff val="0"/>
            <a:lumOff val="0"/>
            <a:alphaOff val="0"/>
          </a:schemeClr>
        </a:lnRef>
        <a:fillRef idx="1">
          <a:schemeClr val="accent1">
            <a:alpha val="90000"/>
            <a:tint val="40000"/>
            <a:hueOff val="0"/>
            <a:satOff val="0"/>
            <a:lumOff val="0"/>
            <a:alphaOff val="0"/>
          </a:schemeClr>
        </a:fillRef>
        <a:effectRef idx="0">
          <a:schemeClr val="accent1">
            <a:alpha val="90000"/>
            <a:tint val="4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anchor="ctr" anchorCtr="1"/>
        <a:lstStyle/>
        <a:p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CERTIFY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59999389629810485"/>
    <pageSetUpPr fitToPage="1"/>
  </sheetPr>
  <dimension ref="A1:P70"/>
  <sheetViews>
    <sheetView tabSelected="1" topLeftCell="A12" zoomScale="80" zoomScaleNormal="80" workbookViewId="0">
      <selection activeCell="E22" sqref="E22"/>
    </sheetView>
  </sheetViews>
  <sheetFormatPr defaultColWidth="0" defaultRowHeight="15" zeroHeight="1" x14ac:dyDescent="0.25"/>
  <cols>
    <col min="1" max="1" width="47.42578125" style="1" customWidth="1"/>
    <col min="2" max="2" width="12.5703125" style="1" customWidth="1"/>
    <col min="3" max="4" width="16.5703125" style="1" customWidth="1"/>
    <col min="5" max="5" width="12.5703125" style="1" customWidth="1"/>
    <col min="6" max="7" width="16.5703125" style="1" customWidth="1"/>
    <col min="8" max="8" width="12.5703125" style="1" customWidth="1"/>
    <col min="9" max="9" width="14.5703125" style="2" customWidth="1"/>
    <col min="10" max="10" width="16.5703125" style="1" customWidth="1"/>
    <col min="11" max="12" width="9.140625" style="1" hidden="1" customWidth="1"/>
    <col min="13" max="16" width="0" style="1" hidden="1" customWidth="1"/>
    <col min="17" max="16384" width="9.140625" style="1" hidden="1"/>
  </cols>
  <sheetData>
    <row r="1" spans="1:16" x14ac:dyDescent="0.25">
      <c r="A1" s="273" t="s">
        <v>83</v>
      </c>
    </row>
    <row r="2" spans="1:16" ht="15" customHeight="1" x14ac:dyDescent="0.25">
      <c r="A2" s="164" t="s">
        <v>146</v>
      </c>
      <c r="B2" s="270"/>
      <c r="C2" s="194"/>
      <c r="D2" s="194"/>
      <c r="E2" s="194"/>
      <c r="F2" s="194"/>
      <c r="G2" s="194"/>
      <c r="H2" s="194"/>
      <c r="I2" s="194"/>
      <c r="J2" s="195"/>
    </row>
    <row r="3" spans="1:16" ht="15" customHeight="1" x14ac:dyDescent="0.25">
      <c r="A3" s="164" t="s">
        <v>147</v>
      </c>
      <c r="B3" s="270"/>
      <c r="C3" s="194"/>
      <c r="D3" s="194"/>
      <c r="E3" s="194"/>
      <c r="F3" s="194"/>
      <c r="G3" s="194"/>
      <c r="H3" s="194"/>
      <c r="I3" s="194"/>
      <c r="J3" s="195"/>
    </row>
    <row r="4" spans="1:16" x14ac:dyDescent="0.25">
      <c r="A4" s="164" t="s">
        <v>148</v>
      </c>
      <c r="B4" s="271"/>
      <c r="C4" s="196"/>
      <c r="D4" s="196"/>
      <c r="E4" s="196"/>
      <c r="F4" s="196"/>
      <c r="G4" s="196"/>
      <c r="H4" s="196"/>
      <c r="I4" s="196"/>
      <c r="J4" s="197"/>
    </row>
    <row r="5" spans="1:16" x14ac:dyDescent="0.25">
      <c r="A5" s="164" t="s">
        <v>28</v>
      </c>
      <c r="B5" s="270"/>
      <c r="C5" s="194"/>
      <c r="D5" s="194"/>
      <c r="E5" s="194"/>
      <c r="F5" s="194"/>
      <c r="G5" s="194"/>
      <c r="H5" s="194"/>
      <c r="I5" s="194"/>
      <c r="J5" s="195"/>
    </row>
    <row r="6" spans="1:16" ht="15.75" thickBot="1" x14ac:dyDescent="0.3">
      <c r="A6" s="234"/>
      <c r="B6" s="234"/>
      <c r="C6" s="234"/>
      <c r="D6" s="234"/>
      <c r="E6" s="234"/>
      <c r="F6" s="234"/>
      <c r="G6" s="234"/>
      <c r="H6" s="234"/>
      <c r="I6" s="234"/>
      <c r="J6" s="234"/>
    </row>
    <row r="7" spans="1:16" ht="15" customHeight="1" thickTop="1" x14ac:dyDescent="0.25">
      <c r="A7" s="94"/>
      <c r="B7" s="209" t="s">
        <v>153</v>
      </c>
      <c r="C7" s="210"/>
      <c r="D7" s="211"/>
      <c r="E7" s="209" t="s">
        <v>168</v>
      </c>
      <c r="F7" s="210"/>
      <c r="G7" s="211"/>
      <c r="H7" s="209" t="s">
        <v>161</v>
      </c>
      <c r="I7" s="210"/>
      <c r="J7" s="211"/>
    </row>
    <row r="8" spans="1:16" ht="15" customHeight="1" x14ac:dyDescent="0.25">
      <c r="A8" s="262" t="s">
        <v>47</v>
      </c>
      <c r="B8" s="99" t="s">
        <v>9</v>
      </c>
      <c r="C8" s="97" t="s">
        <v>154</v>
      </c>
      <c r="D8" s="267" t="s">
        <v>12</v>
      </c>
      <c r="E8" s="99" t="s">
        <v>9</v>
      </c>
      <c r="F8" s="97" t="s">
        <v>159</v>
      </c>
      <c r="G8" s="98" t="s">
        <v>12</v>
      </c>
      <c r="H8" s="268" t="s">
        <v>70</v>
      </c>
      <c r="I8" s="98" t="s">
        <v>71</v>
      </c>
      <c r="J8" s="269" t="s">
        <v>72</v>
      </c>
      <c r="P8" s="20"/>
    </row>
    <row r="9" spans="1:16" ht="15" customHeight="1" x14ac:dyDescent="0.25">
      <c r="A9" s="213" t="s">
        <v>0</v>
      </c>
      <c r="B9" s="29"/>
      <c r="C9" s="76"/>
      <c r="D9" s="68">
        <f>IF(ISERROR(C9/(B9*2080)),0,(C9/(B9*2080)))</f>
        <v>0</v>
      </c>
      <c r="E9" s="28"/>
      <c r="F9" s="76"/>
      <c r="G9" s="71">
        <f t="shared" ref="G9:G21" si="0">IF(ISERROR(F9/(E9*2080)),0,(F9/(E9*2080)))</f>
        <v>0</v>
      </c>
      <c r="H9" s="185">
        <f t="shared" ref="H9:H21" si="1">E9-B9</f>
        <v>0</v>
      </c>
      <c r="I9" s="173">
        <f t="shared" ref="I9:I23" si="2">SUM(F9-C9)</f>
        <v>0</v>
      </c>
      <c r="J9" s="174">
        <f t="shared" ref="J9:J23" si="3">IFERROR(I9/C9,0%)</f>
        <v>0</v>
      </c>
      <c r="P9" s="20"/>
    </row>
    <row r="10" spans="1:16" ht="15" customHeight="1" x14ac:dyDescent="0.25">
      <c r="A10" s="213" t="s">
        <v>1</v>
      </c>
      <c r="B10" s="276"/>
      <c r="C10" s="76"/>
      <c r="D10" s="68">
        <f t="shared" ref="D10:D21" si="4">IF(ISERROR(C10/(B10*2080)),0,(C10/(B10*2080)))</f>
        <v>0</v>
      </c>
      <c r="E10" s="28"/>
      <c r="F10" s="76"/>
      <c r="G10" s="71">
        <f t="shared" si="0"/>
        <v>0</v>
      </c>
      <c r="H10" s="185">
        <f t="shared" si="1"/>
        <v>0</v>
      </c>
      <c r="I10" s="173">
        <f t="shared" si="2"/>
        <v>0</v>
      </c>
      <c r="J10" s="174">
        <f t="shared" si="3"/>
        <v>0</v>
      </c>
      <c r="P10" s="20"/>
    </row>
    <row r="11" spans="1:16" ht="15" customHeight="1" x14ac:dyDescent="0.25">
      <c r="A11" s="213" t="s">
        <v>5</v>
      </c>
      <c r="B11" s="29"/>
      <c r="C11" s="76"/>
      <c r="D11" s="68">
        <f t="shared" si="4"/>
        <v>0</v>
      </c>
      <c r="E11" s="28"/>
      <c r="F11" s="76"/>
      <c r="G11" s="71">
        <f t="shared" si="0"/>
        <v>0</v>
      </c>
      <c r="H11" s="185">
        <f t="shared" si="1"/>
        <v>0</v>
      </c>
      <c r="I11" s="173">
        <f t="shared" si="2"/>
        <v>0</v>
      </c>
      <c r="J11" s="174">
        <f t="shared" si="3"/>
        <v>0</v>
      </c>
      <c r="P11" s="20"/>
    </row>
    <row r="12" spans="1:16" ht="15" customHeight="1" x14ac:dyDescent="0.25">
      <c r="A12" s="213" t="s">
        <v>6</v>
      </c>
      <c r="B12" s="29"/>
      <c r="C12" s="76"/>
      <c r="D12" s="68">
        <f t="shared" si="4"/>
        <v>0</v>
      </c>
      <c r="E12" s="28"/>
      <c r="F12" s="76"/>
      <c r="G12" s="71">
        <f t="shared" si="0"/>
        <v>0</v>
      </c>
      <c r="H12" s="185">
        <f t="shared" si="1"/>
        <v>0</v>
      </c>
      <c r="I12" s="173">
        <f t="shared" si="2"/>
        <v>0</v>
      </c>
      <c r="J12" s="174">
        <f t="shared" si="3"/>
        <v>0</v>
      </c>
      <c r="P12" s="20"/>
    </row>
    <row r="13" spans="1:16" ht="15" customHeight="1" x14ac:dyDescent="0.25">
      <c r="A13" s="213" t="s">
        <v>7</v>
      </c>
      <c r="B13" s="29"/>
      <c r="C13" s="76"/>
      <c r="D13" s="68">
        <f t="shared" si="4"/>
        <v>0</v>
      </c>
      <c r="E13" s="28"/>
      <c r="F13" s="76"/>
      <c r="G13" s="71">
        <f t="shared" si="0"/>
        <v>0</v>
      </c>
      <c r="H13" s="185">
        <f t="shared" si="1"/>
        <v>0</v>
      </c>
      <c r="I13" s="173">
        <f t="shared" si="2"/>
        <v>0</v>
      </c>
      <c r="J13" s="174">
        <f t="shared" si="3"/>
        <v>0</v>
      </c>
      <c r="P13" s="30"/>
    </row>
    <row r="14" spans="1:16" ht="15" customHeight="1" x14ac:dyDescent="0.25">
      <c r="A14" s="213" t="s">
        <v>68</v>
      </c>
      <c r="B14" s="29"/>
      <c r="C14" s="76"/>
      <c r="D14" s="68">
        <f t="shared" si="4"/>
        <v>0</v>
      </c>
      <c r="E14" s="28"/>
      <c r="F14" s="76"/>
      <c r="G14" s="71">
        <f t="shared" si="0"/>
        <v>0</v>
      </c>
      <c r="H14" s="185">
        <f t="shared" si="1"/>
        <v>0</v>
      </c>
      <c r="I14" s="173">
        <f t="shared" si="2"/>
        <v>0</v>
      </c>
      <c r="J14" s="174">
        <f t="shared" si="3"/>
        <v>0</v>
      </c>
      <c r="P14" s="30"/>
    </row>
    <row r="15" spans="1:16" ht="15" customHeight="1" x14ac:dyDescent="0.25">
      <c r="A15" s="263"/>
      <c r="B15" s="29"/>
      <c r="C15" s="77"/>
      <c r="D15" s="68">
        <f t="shared" si="4"/>
        <v>0</v>
      </c>
      <c r="E15" s="28"/>
      <c r="F15" s="77"/>
      <c r="G15" s="71">
        <f t="shared" si="0"/>
        <v>0</v>
      </c>
      <c r="H15" s="185">
        <f t="shared" si="1"/>
        <v>0</v>
      </c>
      <c r="I15" s="173">
        <f t="shared" si="2"/>
        <v>0</v>
      </c>
      <c r="J15" s="174">
        <f t="shared" si="3"/>
        <v>0</v>
      </c>
      <c r="P15" s="30"/>
    </row>
    <row r="16" spans="1:16" ht="15" customHeight="1" x14ac:dyDescent="0.25">
      <c r="A16" s="263"/>
      <c r="B16" s="29"/>
      <c r="C16" s="77"/>
      <c r="D16" s="68">
        <f t="shared" si="4"/>
        <v>0</v>
      </c>
      <c r="E16" s="28"/>
      <c r="F16" s="77"/>
      <c r="G16" s="71">
        <f t="shared" si="0"/>
        <v>0</v>
      </c>
      <c r="H16" s="185">
        <f t="shared" si="1"/>
        <v>0</v>
      </c>
      <c r="I16" s="173">
        <f t="shared" si="2"/>
        <v>0</v>
      </c>
      <c r="J16" s="174">
        <f t="shared" si="3"/>
        <v>0</v>
      </c>
      <c r="P16" s="30"/>
    </row>
    <row r="17" spans="1:16" ht="15" customHeight="1" x14ac:dyDescent="0.25">
      <c r="A17" s="264"/>
      <c r="B17" s="29"/>
      <c r="C17" s="77"/>
      <c r="D17" s="68">
        <f t="shared" si="4"/>
        <v>0</v>
      </c>
      <c r="E17" s="29"/>
      <c r="F17" s="77"/>
      <c r="G17" s="71">
        <f t="shared" si="0"/>
        <v>0</v>
      </c>
      <c r="H17" s="185">
        <f t="shared" si="1"/>
        <v>0</v>
      </c>
      <c r="I17" s="173">
        <f t="shared" si="2"/>
        <v>0</v>
      </c>
      <c r="J17" s="174">
        <f t="shared" si="3"/>
        <v>0</v>
      </c>
      <c r="P17" s="20"/>
    </row>
    <row r="18" spans="1:16" ht="15" customHeight="1" x14ac:dyDescent="0.25">
      <c r="A18" s="263"/>
      <c r="B18" s="29"/>
      <c r="C18" s="77"/>
      <c r="D18" s="68">
        <f t="shared" si="4"/>
        <v>0</v>
      </c>
      <c r="E18" s="29"/>
      <c r="F18" s="77"/>
      <c r="G18" s="71">
        <f t="shared" si="0"/>
        <v>0</v>
      </c>
      <c r="H18" s="185">
        <f t="shared" si="1"/>
        <v>0</v>
      </c>
      <c r="I18" s="173">
        <f t="shared" si="2"/>
        <v>0</v>
      </c>
      <c r="J18" s="174">
        <f t="shared" si="3"/>
        <v>0</v>
      </c>
      <c r="P18" s="20"/>
    </row>
    <row r="19" spans="1:16" ht="15" customHeight="1" x14ac:dyDescent="0.25">
      <c r="A19" s="263"/>
      <c r="B19" s="29"/>
      <c r="C19" s="77"/>
      <c r="D19" s="68">
        <f t="shared" si="4"/>
        <v>0</v>
      </c>
      <c r="E19" s="29"/>
      <c r="F19" s="77"/>
      <c r="G19" s="71">
        <f t="shared" si="0"/>
        <v>0</v>
      </c>
      <c r="H19" s="185">
        <f t="shared" si="1"/>
        <v>0</v>
      </c>
      <c r="I19" s="173">
        <f t="shared" si="2"/>
        <v>0</v>
      </c>
      <c r="J19" s="174">
        <f t="shared" si="3"/>
        <v>0</v>
      </c>
      <c r="P19" s="20"/>
    </row>
    <row r="20" spans="1:16" ht="15" customHeight="1" x14ac:dyDescent="0.25">
      <c r="A20" s="263"/>
      <c r="B20" s="29"/>
      <c r="C20" s="77"/>
      <c r="D20" s="68">
        <f t="shared" si="4"/>
        <v>0</v>
      </c>
      <c r="E20" s="29"/>
      <c r="F20" s="77"/>
      <c r="G20" s="71">
        <f t="shared" si="0"/>
        <v>0</v>
      </c>
      <c r="H20" s="185">
        <f t="shared" si="1"/>
        <v>0</v>
      </c>
      <c r="I20" s="173">
        <f t="shared" si="2"/>
        <v>0</v>
      </c>
      <c r="J20" s="174">
        <f t="shared" si="3"/>
        <v>0</v>
      </c>
    </row>
    <row r="21" spans="1:16" ht="15" customHeight="1" thickBot="1" x14ac:dyDescent="0.3">
      <c r="A21" s="265"/>
      <c r="B21" s="31"/>
      <c r="C21" s="78"/>
      <c r="D21" s="68">
        <f t="shared" si="4"/>
        <v>0</v>
      </c>
      <c r="E21" s="31"/>
      <c r="F21" s="78"/>
      <c r="G21" s="71">
        <f t="shared" si="0"/>
        <v>0</v>
      </c>
      <c r="H21" s="186">
        <f t="shared" si="1"/>
        <v>0</v>
      </c>
      <c r="I21" s="178">
        <f t="shared" si="2"/>
        <v>0</v>
      </c>
      <c r="J21" s="175">
        <f t="shared" si="3"/>
        <v>0</v>
      </c>
    </row>
    <row r="22" spans="1:16" ht="15" customHeight="1" thickTop="1" thickBot="1" x14ac:dyDescent="0.3">
      <c r="A22" s="266" t="s">
        <v>77</v>
      </c>
      <c r="B22" s="101">
        <f>SUM(B9:B21)</f>
        <v>0</v>
      </c>
      <c r="C22" s="100">
        <f>SUM(C9:C21)</f>
        <v>0</v>
      </c>
      <c r="D22" s="19"/>
      <c r="E22" s="101">
        <f>SUM(E9:E21)</f>
        <v>0</v>
      </c>
      <c r="F22" s="100">
        <f>SUM(F9:F21)</f>
        <v>0</v>
      </c>
      <c r="G22" s="102"/>
      <c r="H22" s="187">
        <f>SUM(H9:H21)</f>
        <v>0</v>
      </c>
      <c r="I22" s="179">
        <f t="shared" si="2"/>
        <v>0</v>
      </c>
      <c r="J22" s="177">
        <f t="shared" si="3"/>
        <v>0</v>
      </c>
    </row>
    <row r="23" spans="1:16" ht="15" customHeight="1" thickTop="1" x14ac:dyDescent="0.25">
      <c r="A23" s="212"/>
      <c r="B23" s="218" t="s">
        <v>73</v>
      </c>
      <c r="C23" s="79"/>
      <c r="D23" s="70"/>
      <c r="E23" s="32"/>
      <c r="F23" s="79"/>
      <c r="G23" s="73"/>
      <c r="H23" s="188"/>
      <c r="I23" s="180">
        <f t="shared" si="2"/>
        <v>0</v>
      </c>
      <c r="J23" s="176">
        <f t="shared" si="3"/>
        <v>0</v>
      </c>
    </row>
    <row r="24" spans="1:16" ht="15" customHeight="1" thickBot="1" x14ac:dyDescent="0.3">
      <c r="A24" s="213"/>
      <c r="B24" s="214" t="s">
        <v>74</v>
      </c>
      <c r="C24" s="33" t="str">
        <f>IF((ISERROR(C23/C22)),"0.00%",(C23/C22))</f>
        <v>0.00%</v>
      </c>
      <c r="D24" s="68"/>
      <c r="E24" s="34"/>
      <c r="F24" s="33" t="str">
        <f>IF((ISERROR(F23/F22)),"0.00%",(F23/F22))</f>
        <v>0.00%</v>
      </c>
      <c r="G24" s="71"/>
      <c r="H24" s="189"/>
      <c r="I24" s="183"/>
      <c r="J24" s="182"/>
    </row>
    <row r="25" spans="1:16" ht="15" customHeight="1" thickTop="1" x14ac:dyDescent="0.25">
      <c r="A25" s="103" t="s">
        <v>11</v>
      </c>
      <c r="B25" s="99" t="s">
        <v>9</v>
      </c>
      <c r="C25" s="97" t="s">
        <v>160</v>
      </c>
      <c r="D25" s="343" t="s">
        <v>124</v>
      </c>
      <c r="E25" s="99" t="s">
        <v>9</v>
      </c>
      <c r="F25" s="97" t="s">
        <v>159</v>
      </c>
      <c r="G25" s="343" t="s">
        <v>124</v>
      </c>
      <c r="H25" s="193" t="s">
        <v>70</v>
      </c>
      <c r="I25" s="98" t="s">
        <v>71</v>
      </c>
      <c r="J25" s="198" t="s">
        <v>72</v>
      </c>
    </row>
    <row r="26" spans="1:16" ht="15" customHeight="1" x14ac:dyDescent="0.25">
      <c r="A26" s="93"/>
      <c r="B26" s="35"/>
      <c r="C26" s="88"/>
      <c r="D26" s="68">
        <f t="shared" ref="D26:D31" si="5">IF(ISERROR(C26/(B26*2080)),0,(C26/(B26*2080)))</f>
        <v>0</v>
      </c>
      <c r="E26" s="36"/>
      <c r="F26" s="80"/>
      <c r="G26" s="71">
        <f t="shared" ref="G26:G31" si="6">IF(ISERROR(F26/(E26*2080)),0,(F26/(E26*2080)))</f>
        <v>0</v>
      </c>
      <c r="H26" s="185">
        <f t="shared" ref="H26:H31" si="7">E26-B26</f>
        <v>0</v>
      </c>
      <c r="I26" s="180">
        <f t="shared" ref="I26:I34" si="8">SUM(F26-C26)</f>
        <v>0</v>
      </c>
      <c r="J26" s="174">
        <f t="shared" ref="J26:J35" si="9">IFERROR(I26/C26,0%)</f>
        <v>0</v>
      </c>
    </row>
    <row r="27" spans="1:16" ht="15" customHeight="1" x14ac:dyDescent="0.25">
      <c r="A27" s="37"/>
      <c r="B27" s="38"/>
      <c r="C27" s="89"/>
      <c r="D27" s="68">
        <f t="shared" si="5"/>
        <v>0</v>
      </c>
      <c r="E27" s="39"/>
      <c r="F27" s="81"/>
      <c r="G27" s="71">
        <f t="shared" si="6"/>
        <v>0</v>
      </c>
      <c r="H27" s="185">
        <f t="shared" si="7"/>
        <v>0</v>
      </c>
      <c r="I27" s="173">
        <f t="shared" si="8"/>
        <v>0</v>
      </c>
      <c r="J27" s="174">
        <f t="shared" si="9"/>
        <v>0</v>
      </c>
    </row>
    <row r="28" spans="1:16" ht="15" customHeight="1" x14ac:dyDescent="0.25">
      <c r="A28" s="37"/>
      <c r="B28" s="38"/>
      <c r="C28" s="89"/>
      <c r="D28" s="68">
        <f t="shared" si="5"/>
        <v>0</v>
      </c>
      <c r="E28" s="39"/>
      <c r="F28" s="81"/>
      <c r="G28" s="71">
        <f t="shared" si="6"/>
        <v>0</v>
      </c>
      <c r="H28" s="185">
        <f t="shared" si="7"/>
        <v>0</v>
      </c>
      <c r="I28" s="173">
        <f t="shared" si="8"/>
        <v>0</v>
      </c>
      <c r="J28" s="174">
        <f t="shared" si="9"/>
        <v>0</v>
      </c>
    </row>
    <row r="29" spans="1:16" ht="15" customHeight="1" x14ac:dyDescent="0.25">
      <c r="A29" s="37"/>
      <c r="B29" s="38"/>
      <c r="C29" s="89"/>
      <c r="D29" s="68">
        <f t="shared" si="5"/>
        <v>0</v>
      </c>
      <c r="E29" s="39"/>
      <c r="F29" s="81"/>
      <c r="G29" s="71">
        <f t="shared" si="6"/>
        <v>0</v>
      </c>
      <c r="H29" s="185">
        <f t="shared" si="7"/>
        <v>0</v>
      </c>
      <c r="I29" s="173">
        <f t="shared" si="8"/>
        <v>0</v>
      </c>
      <c r="J29" s="174">
        <f t="shared" si="9"/>
        <v>0</v>
      </c>
    </row>
    <row r="30" spans="1:16" ht="15" customHeight="1" x14ac:dyDescent="0.25">
      <c r="A30" s="37"/>
      <c r="B30" s="38"/>
      <c r="C30" s="89"/>
      <c r="D30" s="68">
        <f t="shared" si="5"/>
        <v>0</v>
      </c>
      <c r="E30" s="39"/>
      <c r="F30" s="82"/>
      <c r="G30" s="71">
        <f t="shared" si="6"/>
        <v>0</v>
      </c>
      <c r="H30" s="185">
        <f t="shared" si="7"/>
        <v>0</v>
      </c>
      <c r="I30" s="173">
        <f t="shared" si="8"/>
        <v>0</v>
      </c>
      <c r="J30" s="174">
        <f t="shared" si="9"/>
        <v>0</v>
      </c>
    </row>
    <row r="31" spans="1:16" ht="15" customHeight="1" thickBot="1" x14ac:dyDescent="0.3">
      <c r="A31" s="40"/>
      <c r="B31" s="38"/>
      <c r="C31" s="90"/>
      <c r="D31" s="68">
        <f t="shared" si="5"/>
        <v>0</v>
      </c>
      <c r="E31" s="39"/>
      <c r="F31" s="83"/>
      <c r="G31" s="71">
        <f t="shared" si="6"/>
        <v>0</v>
      </c>
      <c r="H31" s="186">
        <f t="shared" si="7"/>
        <v>0</v>
      </c>
      <c r="I31" s="178">
        <f t="shared" si="8"/>
        <v>0</v>
      </c>
      <c r="J31" s="175">
        <f t="shared" si="9"/>
        <v>0</v>
      </c>
    </row>
    <row r="32" spans="1:16" ht="15" customHeight="1" thickTop="1" thickBot="1" x14ac:dyDescent="0.3">
      <c r="A32" s="41" t="s">
        <v>10</v>
      </c>
      <c r="B32" s="42">
        <f>SUM(B26:B31)+B22</f>
        <v>0</v>
      </c>
      <c r="C32" s="84">
        <f>SUM(C26:C31)+C22+C23</f>
        <v>0</v>
      </c>
      <c r="D32" s="74"/>
      <c r="E32" s="43">
        <f>SUM(E26:E31)+E22</f>
        <v>0</v>
      </c>
      <c r="F32" s="84">
        <f>SUM(F26:F31)+F22+F23</f>
        <v>0</v>
      </c>
      <c r="G32" s="95"/>
      <c r="H32" s="187">
        <f>SUM(H26:H31)</f>
        <v>0</v>
      </c>
      <c r="I32" s="181">
        <f t="shared" si="8"/>
        <v>0</v>
      </c>
      <c r="J32" s="177">
        <f t="shared" si="9"/>
        <v>0</v>
      </c>
    </row>
    <row r="33" spans="1:12" ht="15" customHeight="1" thickTop="1" x14ac:dyDescent="0.25">
      <c r="A33" s="216"/>
      <c r="B33" s="218" t="s">
        <v>75</v>
      </c>
      <c r="C33" s="85"/>
      <c r="D33" s="68"/>
      <c r="E33" s="44"/>
      <c r="F33" s="85"/>
      <c r="G33" s="71"/>
      <c r="H33" s="190"/>
      <c r="I33" s="180">
        <f t="shared" si="8"/>
        <v>0</v>
      </c>
      <c r="J33" s="176">
        <f t="shared" si="9"/>
        <v>0</v>
      </c>
    </row>
    <row r="34" spans="1:12" ht="15" customHeight="1" thickBot="1" x14ac:dyDescent="0.3">
      <c r="A34" s="217"/>
      <c r="B34" s="219" t="s">
        <v>76</v>
      </c>
      <c r="C34" s="86"/>
      <c r="D34" s="69"/>
      <c r="E34" s="45"/>
      <c r="F34" s="86"/>
      <c r="G34" s="72"/>
      <c r="H34" s="191"/>
      <c r="I34" s="178">
        <f t="shared" si="8"/>
        <v>0</v>
      </c>
      <c r="J34" s="175">
        <f t="shared" si="9"/>
        <v>0</v>
      </c>
    </row>
    <row r="35" spans="1:12" ht="15" customHeight="1" thickTop="1" thickBot="1" x14ac:dyDescent="0.3">
      <c r="A35" s="215"/>
      <c r="B35" s="170" t="s">
        <v>8</v>
      </c>
      <c r="C35" s="87">
        <f>C32+C33+C34</f>
        <v>0</v>
      </c>
      <c r="D35" s="75"/>
      <c r="E35" s="46"/>
      <c r="F35" s="87">
        <f>F32+F33+F34</f>
        <v>0</v>
      </c>
      <c r="G35" s="96"/>
      <c r="H35" s="192"/>
      <c r="I35" s="179">
        <f>F35-C35</f>
        <v>0</v>
      </c>
      <c r="J35" s="184">
        <f t="shared" si="9"/>
        <v>0</v>
      </c>
      <c r="L35" s="163">
        <f>IF(J35&gt;0,IF(J35&lt;0.05,J35,0.05),IF(J35&lt;-0.05,-0.05,J35))</f>
        <v>0</v>
      </c>
    </row>
    <row r="36" spans="1:12" ht="15" customHeight="1" thickTop="1" x14ac:dyDescent="0.25">
      <c r="I36" s="47"/>
    </row>
    <row r="37" spans="1:12" ht="15" customHeight="1" x14ac:dyDescent="0.25">
      <c r="A37" s="220" t="s">
        <v>155</v>
      </c>
      <c r="B37" s="221"/>
      <c r="C37" s="104" t="s">
        <v>37</v>
      </c>
      <c r="D37" s="105"/>
      <c r="E37" s="223" t="s">
        <v>162</v>
      </c>
      <c r="F37" s="222"/>
      <c r="G37" s="221"/>
      <c r="H37" s="165" t="s">
        <v>37</v>
      </c>
      <c r="I37" s="107" t="s">
        <v>25</v>
      </c>
      <c r="J37" s="199" t="s">
        <v>72</v>
      </c>
    </row>
    <row r="38" spans="1:12" ht="15" customHeight="1" x14ac:dyDescent="0.25">
      <c r="A38" s="49" t="s">
        <v>4</v>
      </c>
      <c r="B38" s="67"/>
      <c r="C38" s="156" t="str">
        <f>IF($B$44&gt;0,B38/$B$44,"0.00%")</f>
        <v>0.00%</v>
      </c>
      <c r="D38" s="48"/>
      <c r="E38" s="51" t="s">
        <v>4</v>
      </c>
      <c r="F38" s="52"/>
      <c r="G38" s="67"/>
      <c r="H38" s="156" t="str">
        <f>IF($G$44&gt;0,G38/$G$44,"0.00%")</f>
        <v>0.00%</v>
      </c>
      <c r="I38" s="65">
        <f t="shared" ref="I38:I44" si="10">G38-B38</f>
        <v>0</v>
      </c>
      <c r="J38" s="172">
        <f t="shared" ref="J38:J44" si="11">IFERROR(I38/B38,0%)</f>
        <v>0</v>
      </c>
    </row>
    <row r="39" spans="1:12" ht="15" customHeight="1" x14ac:dyDescent="0.25">
      <c r="A39" s="116" t="s">
        <v>125</v>
      </c>
      <c r="B39" s="67"/>
      <c r="C39" s="156" t="str">
        <f t="shared" ref="C39:C44" si="12">IF($B$44&gt;0,B39/$B$44,"0.00%")</f>
        <v>0.00%</v>
      </c>
      <c r="D39" s="48"/>
      <c r="E39" s="224" t="s">
        <v>125</v>
      </c>
      <c r="F39" s="225"/>
      <c r="G39" s="67"/>
      <c r="H39" s="156" t="str">
        <f t="shared" ref="H39:H43" si="13">IF($G$44&gt;0,G39/$G$44,"0.00%")</f>
        <v>0.00%</v>
      </c>
      <c r="I39" s="65">
        <f t="shared" si="10"/>
        <v>0</v>
      </c>
      <c r="J39" s="172">
        <f t="shared" si="11"/>
        <v>0</v>
      </c>
    </row>
    <row r="40" spans="1:12" ht="15" customHeight="1" x14ac:dyDescent="0.25">
      <c r="A40" s="116" t="s">
        <v>3</v>
      </c>
      <c r="B40" s="67"/>
      <c r="C40" s="156" t="str">
        <f t="shared" si="12"/>
        <v>0.00%</v>
      </c>
      <c r="D40" s="48"/>
      <c r="E40" s="224" t="s">
        <v>3</v>
      </c>
      <c r="F40" s="225"/>
      <c r="G40" s="67"/>
      <c r="H40" s="156" t="str">
        <f t="shared" si="13"/>
        <v>0.00%</v>
      </c>
      <c r="I40" s="65">
        <f t="shared" si="10"/>
        <v>0</v>
      </c>
      <c r="J40" s="172">
        <f t="shared" si="11"/>
        <v>0</v>
      </c>
    </row>
    <row r="41" spans="1:12" ht="15" customHeight="1" x14ac:dyDescent="0.25">
      <c r="A41" s="116" t="s">
        <v>126</v>
      </c>
      <c r="B41" s="67"/>
      <c r="C41" s="156" t="str">
        <f t="shared" si="12"/>
        <v>0.00%</v>
      </c>
      <c r="D41" s="48"/>
      <c r="E41" s="224" t="s">
        <v>128</v>
      </c>
      <c r="F41" s="225"/>
      <c r="G41" s="67"/>
      <c r="H41" s="156" t="str">
        <f t="shared" si="13"/>
        <v>0.00%</v>
      </c>
      <c r="I41" s="65">
        <f t="shared" si="10"/>
        <v>0</v>
      </c>
      <c r="J41" s="172">
        <f t="shared" si="11"/>
        <v>0</v>
      </c>
    </row>
    <row r="42" spans="1:12" ht="15" customHeight="1" x14ac:dyDescent="0.25">
      <c r="A42" s="54" t="s">
        <v>127</v>
      </c>
      <c r="B42" s="67"/>
      <c r="C42" s="156" t="str">
        <f t="shared" si="12"/>
        <v>0.00%</v>
      </c>
      <c r="D42" s="48"/>
      <c r="E42" s="224" t="s">
        <v>127</v>
      </c>
      <c r="F42" s="225"/>
      <c r="G42" s="67"/>
      <c r="H42" s="156" t="str">
        <f t="shared" si="13"/>
        <v>0.00%</v>
      </c>
      <c r="I42" s="65">
        <f t="shared" si="10"/>
        <v>0</v>
      </c>
      <c r="J42" s="172">
        <f t="shared" si="11"/>
        <v>0</v>
      </c>
    </row>
    <row r="43" spans="1:12" ht="15" customHeight="1" x14ac:dyDescent="0.25">
      <c r="A43" s="54" t="s">
        <v>48</v>
      </c>
      <c r="B43" s="67"/>
      <c r="C43" s="156" t="str">
        <f t="shared" si="12"/>
        <v>0.00%</v>
      </c>
      <c r="D43" s="48"/>
      <c r="E43" s="224" t="s">
        <v>48</v>
      </c>
      <c r="F43" s="225"/>
      <c r="G43" s="67"/>
      <c r="H43" s="156" t="str">
        <f t="shared" si="13"/>
        <v>0.00%</v>
      </c>
      <c r="I43" s="65">
        <f t="shared" si="10"/>
        <v>0</v>
      </c>
      <c r="J43" s="172">
        <f t="shared" si="11"/>
        <v>0</v>
      </c>
    </row>
    <row r="44" spans="1:12" ht="15" customHeight="1" x14ac:dyDescent="0.25">
      <c r="A44" s="55" t="s">
        <v>2</v>
      </c>
      <c r="B44" s="66">
        <f>SUM(B38:B43)</f>
        <v>0</v>
      </c>
      <c r="C44" s="157" t="str">
        <f t="shared" si="12"/>
        <v>0.00%</v>
      </c>
      <c r="D44" s="48"/>
      <c r="E44" s="226"/>
      <c r="F44" s="228" t="s">
        <v>2</v>
      </c>
      <c r="G44" s="66">
        <f>SUM(G38:G43)</f>
        <v>0</v>
      </c>
      <c r="H44" s="156" t="str">
        <f>IF($G$44&gt;0,G44/$G$44,"0.00%")</f>
        <v>0.00%</v>
      </c>
      <c r="I44" s="66">
        <f t="shared" si="10"/>
        <v>0</v>
      </c>
      <c r="J44" s="172">
        <f t="shared" si="11"/>
        <v>0</v>
      </c>
    </row>
    <row r="45" spans="1:12" ht="15" customHeight="1" x14ac:dyDescent="0.25">
      <c r="A45" s="54" t="s">
        <v>44</v>
      </c>
      <c r="B45" s="50"/>
      <c r="C45" s="56"/>
      <c r="D45" s="48"/>
      <c r="E45" s="54" t="s">
        <v>44</v>
      </c>
      <c r="F45" s="52"/>
      <c r="G45" s="50"/>
      <c r="H45" s="167"/>
      <c r="I45" s="52"/>
      <c r="J45" s="161"/>
    </row>
    <row r="46" spans="1:12" ht="15" customHeight="1" x14ac:dyDescent="0.25">
      <c r="A46" s="164" t="s">
        <v>26</v>
      </c>
      <c r="B46" s="58" t="str">
        <f>IF(ISERROR(B44/(B45*365)),"0.00%",(B44/(B45*365)))</f>
        <v>0.00%</v>
      </c>
      <c r="C46" s="56"/>
      <c r="D46" s="48"/>
      <c r="E46" s="229"/>
      <c r="F46" s="168" t="s">
        <v>26</v>
      </c>
      <c r="G46" s="58" t="str">
        <f>IF(ISERROR(G44/(G45*365)),"0.00%",(G44/(G45*365)))</f>
        <v>0.00%</v>
      </c>
      <c r="H46" s="166"/>
      <c r="I46" s="59"/>
      <c r="J46" s="161"/>
    </row>
    <row r="47" spans="1:12" s="2" customFormat="1" ht="15" customHeight="1" x14ac:dyDescent="0.25">
      <c r="A47" s="61"/>
      <c r="B47" s="62"/>
      <c r="C47" s="60"/>
      <c r="D47" s="60"/>
      <c r="E47" s="61"/>
      <c r="F47" s="61"/>
      <c r="G47" s="62"/>
      <c r="H47" s="63"/>
      <c r="I47" s="60"/>
      <c r="J47" s="64"/>
    </row>
    <row r="48" spans="1:12" s="2" customFormat="1" ht="15" customHeight="1" x14ac:dyDescent="0.25">
      <c r="A48" s="162" t="s">
        <v>69</v>
      </c>
      <c r="B48" s="261">
        <f>IFERROR(C35/B44,0)</f>
        <v>0</v>
      </c>
      <c r="C48" s="60"/>
      <c r="D48" s="60"/>
      <c r="E48" s="160"/>
      <c r="F48" s="162" t="s">
        <v>69</v>
      </c>
      <c r="G48" s="278">
        <f>IFERROR(F35/G44,0)</f>
        <v>0</v>
      </c>
      <c r="H48" s="63"/>
      <c r="I48" s="277" t="s">
        <v>84</v>
      </c>
      <c r="J48" s="279">
        <f>G48-B48</f>
        <v>0</v>
      </c>
    </row>
    <row r="49" spans="1:10" s="2" customFormat="1" ht="15" customHeight="1" x14ac:dyDescent="0.25">
      <c r="A49" s="160"/>
      <c r="B49" s="62"/>
      <c r="C49" s="60"/>
      <c r="D49" s="60"/>
      <c r="E49" s="160"/>
      <c r="F49" s="160"/>
      <c r="G49" s="62"/>
      <c r="H49" s="63"/>
      <c r="I49" s="373" t="s">
        <v>158</v>
      </c>
      <c r="J49" s="374">
        <f>IFERROR(J48/B48,0%)</f>
        <v>0</v>
      </c>
    </row>
    <row r="50" spans="1:10" s="2" customFormat="1" x14ac:dyDescent="0.25">
      <c r="A50" s="371" t="s">
        <v>169</v>
      </c>
      <c r="B50" s="62"/>
      <c r="C50" s="60"/>
      <c r="D50" s="60"/>
      <c r="E50" s="61"/>
      <c r="F50" s="61"/>
      <c r="G50" s="62"/>
      <c r="H50" s="63"/>
      <c r="I50" s="60"/>
      <c r="J50" s="64"/>
    </row>
    <row r="51" spans="1:10" s="2" customFormat="1" x14ac:dyDescent="0.25">
      <c r="A51" s="371" t="s">
        <v>145</v>
      </c>
      <c r="B51" s="62"/>
      <c r="C51" s="60"/>
      <c r="D51" s="60"/>
      <c r="E51" s="162"/>
      <c r="F51" s="162"/>
      <c r="G51" s="62"/>
      <c r="H51" s="63"/>
      <c r="I51" s="60"/>
      <c r="J51" s="64"/>
    </row>
    <row r="52" spans="1:10" s="2" customFormat="1" x14ac:dyDescent="0.25">
      <c r="A52" s="119"/>
      <c r="B52" s="62"/>
      <c r="C52" s="60"/>
      <c r="D52" s="60"/>
      <c r="E52" s="162"/>
      <c r="F52" s="162"/>
      <c r="G52" s="62"/>
      <c r="H52" s="63"/>
      <c r="I52" s="60"/>
      <c r="J52" s="64"/>
    </row>
    <row r="53" spans="1:10" s="2" customFormat="1" x14ac:dyDescent="0.25">
      <c r="A53" s="275" t="s">
        <v>65</v>
      </c>
      <c r="B53" s="208"/>
      <c r="C53" s="208"/>
      <c r="D53" s="208"/>
      <c r="E53" s="208"/>
      <c r="F53" s="208"/>
      <c r="G53" s="208"/>
      <c r="H53" s="208"/>
      <c r="I53" s="208"/>
      <c r="J53" s="208"/>
    </row>
    <row r="54" spans="1:10" x14ac:dyDescent="0.25"/>
    <row r="55" spans="1:10" x14ac:dyDescent="0.25">
      <c r="A55" s="231" t="s">
        <v>24</v>
      </c>
      <c r="B55" s="232"/>
      <c r="C55" s="232"/>
      <c r="D55" s="232"/>
      <c r="E55" s="232"/>
      <c r="F55" s="232"/>
      <c r="G55" s="232"/>
      <c r="H55" s="232"/>
      <c r="I55" s="232"/>
      <c r="J55" s="233"/>
    </row>
    <row r="56" spans="1:10" x14ac:dyDescent="0.25">
      <c r="A56" s="200"/>
      <c r="B56" s="201"/>
      <c r="C56" s="201"/>
      <c r="D56" s="201"/>
      <c r="E56" s="201"/>
      <c r="F56" s="201"/>
      <c r="G56" s="201"/>
      <c r="H56" s="201"/>
      <c r="I56" s="201"/>
      <c r="J56" s="202"/>
    </row>
    <row r="57" spans="1:10" x14ac:dyDescent="0.25">
      <c r="A57" s="203"/>
      <c r="B57" s="48"/>
      <c r="C57" s="48"/>
      <c r="D57" s="48"/>
      <c r="E57" s="48"/>
      <c r="F57" s="48"/>
      <c r="G57" s="48"/>
      <c r="H57" s="48"/>
      <c r="I57" s="48"/>
      <c r="J57" s="204"/>
    </row>
    <row r="58" spans="1:10" x14ac:dyDescent="0.25">
      <c r="A58" s="203"/>
      <c r="B58" s="48"/>
      <c r="C58" s="48"/>
      <c r="D58" s="48"/>
      <c r="E58" s="48"/>
      <c r="F58" s="48"/>
      <c r="G58" s="48"/>
      <c r="H58" s="48"/>
      <c r="I58" s="48"/>
      <c r="J58" s="204"/>
    </row>
    <row r="59" spans="1:10" x14ac:dyDescent="0.25">
      <c r="A59" s="205"/>
      <c r="B59" s="206"/>
      <c r="C59" s="206"/>
      <c r="D59" s="206"/>
      <c r="E59" s="206"/>
      <c r="F59" s="206"/>
      <c r="G59" s="206"/>
      <c r="H59" s="206"/>
      <c r="I59" s="206"/>
      <c r="J59" s="207"/>
    </row>
    <row r="60" spans="1:10" x14ac:dyDescent="0.25">
      <c r="A60" s="273" t="s">
        <v>79</v>
      </c>
    </row>
    <row r="70" x14ac:dyDescent="0.25"/>
  </sheetData>
  <sheetProtection sheet="1" objects="1" scenarios="1"/>
  <phoneticPr fontId="3" type="noConversion"/>
  <printOptions horizontalCentered="1"/>
  <pageMargins left="0.25" right="0.25" top="0.75" bottom="0.5" header="0.25" footer="0"/>
  <pageSetup scale="64" orientation="landscape" horizontalDpi="1200" verticalDpi="1200" r:id="rId1"/>
  <headerFooter alignWithMargins="0">
    <oddHeader>&amp;C&amp;"Calibri,Bold"&amp;14Intensive Residential  Treatment Services (IRTS)
Direct Services Expenditures</oddHeader>
    <oddFooter>&amp;L&amp;8Source: DHS - Behavioral Health Division&amp;R&amp;8Version  - September,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59999389629810485"/>
    <pageSetUpPr fitToPage="1"/>
  </sheetPr>
  <dimension ref="A1:I51"/>
  <sheetViews>
    <sheetView zoomScale="75" zoomScaleNormal="75" workbookViewId="0">
      <selection activeCell="A9" sqref="A9"/>
    </sheetView>
  </sheetViews>
  <sheetFormatPr defaultColWidth="0" defaultRowHeight="12.75" zeroHeight="1" x14ac:dyDescent="0.2"/>
  <cols>
    <col min="1" max="1" width="34.140625" customWidth="1"/>
    <col min="2" max="2" width="12.5703125" customWidth="1"/>
    <col min="3" max="4" width="9.140625" customWidth="1"/>
    <col min="5" max="5" width="34" customWidth="1"/>
    <col min="6" max="6" width="12.5703125" customWidth="1"/>
    <col min="7" max="8" width="9.140625" customWidth="1"/>
    <col min="9" max="9" width="12.5703125" customWidth="1"/>
    <col min="10" max="16384" width="9.140625" hidden="1"/>
  </cols>
  <sheetData>
    <row r="1" spans="1:9" s="1" customFormat="1" ht="15" customHeight="1" x14ac:dyDescent="0.25">
      <c r="A1" s="111" t="s">
        <v>146</v>
      </c>
      <c r="B1" s="272">
        <f>'Tab 1 - Direct Svcs Exp'!$B$2</f>
        <v>0</v>
      </c>
      <c r="C1" s="236"/>
      <c r="D1" s="236"/>
      <c r="E1" s="236"/>
      <c r="F1" s="236"/>
      <c r="G1" s="236"/>
      <c r="H1" s="236"/>
      <c r="I1" s="237"/>
    </row>
    <row r="2" spans="1:9" s="1" customFormat="1" ht="15" customHeight="1" x14ac:dyDescent="0.25">
      <c r="A2" s="164" t="s">
        <v>147</v>
      </c>
      <c r="B2" s="272">
        <f>'Tab 1 - Direct Svcs Exp'!$B$3</f>
        <v>0</v>
      </c>
      <c r="C2" s="236"/>
      <c r="D2" s="236"/>
      <c r="E2" s="236"/>
      <c r="F2" s="236"/>
      <c r="G2" s="236"/>
      <c r="H2" s="236"/>
      <c r="I2" s="237"/>
    </row>
    <row r="3" spans="1:9" s="1" customFormat="1" ht="15" customHeight="1" x14ac:dyDescent="0.25">
      <c r="A3" s="111" t="s">
        <v>148</v>
      </c>
      <c r="B3" s="272">
        <f>'Tab 1 - Direct Svcs Exp'!$B$4</f>
        <v>0</v>
      </c>
      <c r="C3" s="236"/>
      <c r="D3" s="236"/>
      <c r="E3" s="236"/>
      <c r="F3" s="236"/>
      <c r="G3" s="236"/>
      <c r="H3" s="236"/>
      <c r="I3" s="237"/>
    </row>
    <row r="4" spans="1:9" s="1" customFormat="1" ht="15" customHeight="1" x14ac:dyDescent="0.25">
      <c r="A4" s="111" t="s">
        <v>30</v>
      </c>
      <c r="B4" s="272">
        <f>'Tab 1 - Direct Svcs Exp'!$B$5</f>
        <v>0</v>
      </c>
      <c r="C4" s="236"/>
      <c r="D4" s="236"/>
      <c r="E4" s="236"/>
      <c r="F4" s="236"/>
      <c r="G4" s="236"/>
      <c r="H4" s="236"/>
      <c r="I4" s="237"/>
    </row>
    <row r="5" spans="1:9" x14ac:dyDescent="0.2"/>
    <row r="6" spans="1:9" x14ac:dyDescent="0.2"/>
    <row r="7" spans="1:9" ht="21" x14ac:dyDescent="0.35">
      <c r="A7" s="235" t="s">
        <v>66</v>
      </c>
      <c r="B7" s="235"/>
      <c r="C7" s="235"/>
      <c r="D7" s="235"/>
      <c r="E7" s="235"/>
      <c r="F7" s="235"/>
      <c r="G7" s="235"/>
      <c r="H7" s="235"/>
      <c r="I7" s="235"/>
    </row>
    <row r="8" spans="1:9" x14ac:dyDescent="0.2"/>
    <row r="9" spans="1:9" s="1" customFormat="1" ht="15" customHeight="1" x14ac:dyDescent="0.25">
      <c r="A9" s="226" t="str">
        <f>'Tab 1 - Direct Svcs Exp'!A37</f>
        <v>Units of Service Provided SFY22</v>
      </c>
      <c r="B9" s="227"/>
      <c r="C9" s="107" t="s">
        <v>37</v>
      </c>
      <c r="D9" s="105"/>
      <c r="E9" s="226" t="str">
        <f>'Tab 1 - Direct Svcs Exp'!E37</f>
        <v>Units of Service Provided SFY23</v>
      </c>
      <c r="F9" s="227"/>
      <c r="G9" s="126" t="s">
        <v>37</v>
      </c>
      <c r="H9" s="106"/>
      <c r="I9" s="107" t="s">
        <v>25</v>
      </c>
    </row>
    <row r="10" spans="1:9" s="1" customFormat="1" ht="15" customHeight="1" x14ac:dyDescent="0.25">
      <c r="A10" s="116" t="s">
        <v>4</v>
      </c>
      <c r="B10" s="67"/>
      <c r="C10" s="158" t="str">
        <f>IF(B10&gt;0,B10/$B$16,"0.00%")</f>
        <v>0.00%</v>
      </c>
      <c r="D10" s="48"/>
      <c r="E10" s="112" t="s">
        <v>4</v>
      </c>
      <c r="F10" s="67"/>
      <c r="G10" s="158" t="str">
        <f>IF(F10&gt;0,F10/$F$16,"0.00%")</f>
        <v>0.00%</v>
      </c>
      <c r="H10" s="53"/>
      <c r="I10" s="65">
        <f t="shared" ref="I10:I16" si="0">F10-B10</f>
        <v>0</v>
      </c>
    </row>
    <row r="11" spans="1:9" s="1" customFormat="1" ht="15" customHeight="1" x14ac:dyDescent="0.25">
      <c r="A11" s="116" t="s">
        <v>125</v>
      </c>
      <c r="B11" s="67"/>
      <c r="C11" s="158" t="str">
        <f t="shared" ref="C11:C16" si="1">IF(B11&gt;0,B11/$B$16,"0.00%")</f>
        <v>0.00%</v>
      </c>
      <c r="D11" s="48"/>
      <c r="E11" s="112" t="s">
        <v>125</v>
      </c>
      <c r="F11" s="67"/>
      <c r="G11" s="158" t="str">
        <f t="shared" ref="G11:G15" si="2">IF(F11&gt;0,F11/$F$16,"0.00%")</f>
        <v>0.00%</v>
      </c>
      <c r="H11" s="53"/>
      <c r="I11" s="65">
        <f t="shared" si="0"/>
        <v>0</v>
      </c>
    </row>
    <row r="12" spans="1:9" s="1" customFormat="1" ht="15" customHeight="1" x14ac:dyDescent="0.25">
      <c r="A12" s="116" t="s">
        <v>3</v>
      </c>
      <c r="B12" s="67"/>
      <c r="C12" s="158" t="str">
        <f t="shared" si="1"/>
        <v>0.00%</v>
      </c>
      <c r="D12" s="48"/>
      <c r="E12" s="116" t="s">
        <v>3</v>
      </c>
      <c r="F12" s="67"/>
      <c r="G12" s="158" t="str">
        <f t="shared" si="2"/>
        <v>0.00%</v>
      </c>
      <c r="H12" s="53"/>
      <c r="I12" s="65">
        <f t="shared" si="0"/>
        <v>0</v>
      </c>
    </row>
    <row r="13" spans="1:9" s="1" customFormat="1" ht="15" customHeight="1" x14ac:dyDescent="0.25">
      <c r="A13" s="116" t="s">
        <v>126</v>
      </c>
      <c r="B13" s="67"/>
      <c r="C13" s="158" t="str">
        <f t="shared" si="1"/>
        <v>0.00%</v>
      </c>
      <c r="D13" s="48"/>
      <c r="E13" s="116" t="s">
        <v>126</v>
      </c>
      <c r="F13" s="67"/>
      <c r="G13" s="158" t="str">
        <f t="shared" si="2"/>
        <v>0.00%</v>
      </c>
      <c r="H13" s="53"/>
      <c r="I13" s="65">
        <f t="shared" si="0"/>
        <v>0</v>
      </c>
    </row>
    <row r="14" spans="1:9" s="1" customFormat="1" ht="15" customHeight="1" x14ac:dyDescent="0.25">
      <c r="A14" s="54" t="s">
        <v>127</v>
      </c>
      <c r="B14" s="67"/>
      <c r="C14" s="158" t="str">
        <f t="shared" si="1"/>
        <v>0.00%</v>
      </c>
      <c r="D14" s="48"/>
      <c r="E14" s="54" t="s">
        <v>127</v>
      </c>
      <c r="F14" s="67"/>
      <c r="G14" s="158" t="str">
        <f t="shared" si="2"/>
        <v>0.00%</v>
      </c>
      <c r="H14" s="53"/>
      <c r="I14" s="65">
        <f t="shared" si="0"/>
        <v>0</v>
      </c>
    </row>
    <row r="15" spans="1:9" s="1" customFormat="1" ht="15" customHeight="1" x14ac:dyDescent="0.25">
      <c r="A15" s="54" t="s">
        <v>48</v>
      </c>
      <c r="B15" s="67"/>
      <c r="C15" s="158" t="str">
        <f t="shared" si="1"/>
        <v>0.00%</v>
      </c>
      <c r="D15" s="48"/>
      <c r="E15" s="112" t="s">
        <v>48</v>
      </c>
      <c r="F15" s="67"/>
      <c r="G15" s="158" t="str">
        <f t="shared" si="2"/>
        <v>0.00%</v>
      </c>
      <c r="H15" s="53"/>
      <c r="I15" s="65">
        <f t="shared" si="0"/>
        <v>0</v>
      </c>
    </row>
    <row r="16" spans="1:9" s="1" customFormat="1" ht="15" customHeight="1" x14ac:dyDescent="0.25">
      <c r="A16" s="113" t="s">
        <v>2</v>
      </c>
      <c r="B16" s="66">
        <f>SUM(B10:B15)</f>
        <v>0</v>
      </c>
      <c r="C16" s="159" t="str">
        <f t="shared" si="1"/>
        <v>0.00%</v>
      </c>
      <c r="D16" s="48"/>
      <c r="E16" s="113" t="s">
        <v>2</v>
      </c>
      <c r="F16" s="66">
        <f>SUM(F10:F15)</f>
        <v>0</v>
      </c>
      <c r="G16" s="159" t="str">
        <f>IF(F16&gt;0,F16/$F$16,"0.00%")</f>
        <v>0.00%</v>
      </c>
      <c r="H16" s="57"/>
      <c r="I16" s="66">
        <f t="shared" si="0"/>
        <v>0</v>
      </c>
    </row>
    <row r="17" spans="1:9" s="1" customFormat="1" ht="15" customHeight="1" x14ac:dyDescent="0.25">
      <c r="A17" s="54" t="s">
        <v>44</v>
      </c>
      <c r="B17" s="50"/>
      <c r="C17" s="52"/>
      <c r="D17" s="48"/>
      <c r="E17" s="54" t="s">
        <v>44</v>
      </c>
      <c r="F17" s="50"/>
      <c r="G17" s="115"/>
      <c r="H17" s="57"/>
      <c r="I17" s="52"/>
    </row>
    <row r="18" spans="1:9" s="1" customFormat="1" ht="15" customHeight="1" x14ac:dyDescent="0.25">
      <c r="A18" s="111" t="s">
        <v>26</v>
      </c>
      <c r="B18" s="58" t="str">
        <f>IF(ISERROR(B16/(B17*365)),"0.00%",(B16/(B17*365)))</f>
        <v>0.00%</v>
      </c>
      <c r="C18" s="52"/>
      <c r="D18" s="48"/>
      <c r="E18" s="111" t="s">
        <v>26</v>
      </c>
      <c r="F18" s="58" t="str">
        <f>IF(ISERROR(F16/(F17*365)),"0.00%",(F16/(F17*365)))</f>
        <v>0.00%</v>
      </c>
      <c r="G18" s="114"/>
      <c r="H18" s="57"/>
      <c r="I18" s="59"/>
    </row>
    <row r="19" spans="1:9" ht="13.5" thickBot="1" x14ac:dyDescent="0.25">
      <c r="A19" s="127"/>
      <c r="B19" s="124"/>
      <c r="C19" s="124"/>
      <c r="D19" s="124"/>
      <c r="E19" s="124"/>
      <c r="F19" s="124"/>
      <c r="G19" s="124"/>
      <c r="H19" s="124"/>
      <c r="I19" s="124"/>
    </row>
    <row r="20" spans="1:9" x14ac:dyDescent="0.2"/>
    <row r="21" spans="1:9" ht="21" x14ac:dyDescent="0.35">
      <c r="A21" s="235" t="s">
        <v>67</v>
      </c>
      <c r="B21" s="235"/>
      <c r="C21" s="235"/>
      <c r="D21" s="235"/>
      <c r="E21" s="235"/>
      <c r="F21" s="235"/>
      <c r="G21" s="235"/>
      <c r="H21" s="235"/>
      <c r="I21" s="235"/>
    </row>
    <row r="22" spans="1:9" x14ac:dyDescent="0.2"/>
    <row r="23" spans="1:9" s="1" customFormat="1" ht="15" customHeight="1" x14ac:dyDescent="0.25">
      <c r="A23" s="226" t="str">
        <f>A9</f>
        <v>Units of Service Provided SFY22</v>
      </c>
      <c r="B23" s="227"/>
      <c r="C23" s="107" t="s">
        <v>37</v>
      </c>
      <c r="D23" s="105"/>
      <c r="E23" s="226" t="str">
        <f>E9</f>
        <v>Units of Service Provided SFY23</v>
      </c>
      <c r="F23" s="227"/>
      <c r="G23" s="126" t="s">
        <v>37</v>
      </c>
      <c r="H23" s="106"/>
      <c r="I23" s="107" t="s">
        <v>25</v>
      </c>
    </row>
    <row r="24" spans="1:9" s="1" customFormat="1" ht="15" customHeight="1" x14ac:dyDescent="0.25">
      <c r="A24" s="116" t="s">
        <v>4</v>
      </c>
      <c r="B24" s="67"/>
      <c r="C24" s="158" t="str">
        <f>IF(B24&gt;0,B24/$B$30,"0.00%")</f>
        <v>0.00%</v>
      </c>
      <c r="D24" s="48"/>
      <c r="E24" s="112" t="s">
        <v>4</v>
      </c>
      <c r="F24" s="67"/>
      <c r="G24" s="158" t="str">
        <f>IF(F24&gt;0,F24/$F$30,"0.00%")</f>
        <v>0.00%</v>
      </c>
      <c r="H24" s="53"/>
      <c r="I24" s="65">
        <f t="shared" ref="I24:I30" si="3">F24-B24</f>
        <v>0</v>
      </c>
    </row>
    <row r="25" spans="1:9" s="1" customFormat="1" ht="15" customHeight="1" x14ac:dyDescent="0.25">
      <c r="A25" s="116" t="s">
        <v>125</v>
      </c>
      <c r="B25" s="67"/>
      <c r="C25" s="158" t="str">
        <f t="shared" ref="C25:C30" si="4">IF(B25&gt;0,B25/$B$30,"0.00%")</f>
        <v>0.00%</v>
      </c>
      <c r="D25" s="48"/>
      <c r="E25" s="112" t="s">
        <v>125</v>
      </c>
      <c r="F25" s="67"/>
      <c r="G25" s="158" t="str">
        <f t="shared" ref="G25:G30" si="5">IF(F25&gt;0,F25/$F$30,"0.00%")</f>
        <v>0.00%</v>
      </c>
      <c r="H25" s="53"/>
      <c r="I25" s="65">
        <f t="shared" si="3"/>
        <v>0</v>
      </c>
    </row>
    <row r="26" spans="1:9" s="1" customFormat="1" ht="15" customHeight="1" x14ac:dyDescent="0.25">
      <c r="A26" s="116" t="s">
        <v>3</v>
      </c>
      <c r="B26" s="67"/>
      <c r="C26" s="158" t="str">
        <f t="shared" si="4"/>
        <v>0.00%</v>
      </c>
      <c r="D26" s="48"/>
      <c r="E26" s="116" t="s">
        <v>3</v>
      </c>
      <c r="F26" s="67"/>
      <c r="G26" s="158" t="str">
        <f t="shared" si="5"/>
        <v>0.00%</v>
      </c>
      <c r="H26" s="53"/>
      <c r="I26" s="65">
        <f t="shared" si="3"/>
        <v>0</v>
      </c>
    </row>
    <row r="27" spans="1:9" s="1" customFormat="1" ht="15" customHeight="1" x14ac:dyDescent="0.25">
      <c r="A27" s="116" t="s">
        <v>126</v>
      </c>
      <c r="B27" s="67"/>
      <c r="C27" s="158" t="str">
        <f t="shared" si="4"/>
        <v>0.00%</v>
      </c>
      <c r="D27" s="48"/>
      <c r="E27" s="116" t="s">
        <v>126</v>
      </c>
      <c r="F27" s="67"/>
      <c r="G27" s="158" t="str">
        <f t="shared" si="5"/>
        <v>0.00%</v>
      </c>
      <c r="H27" s="53"/>
      <c r="I27" s="65">
        <f t="shared" si="3"/>
        <v>0</v>
      </c>
    </row>
    <row r="28" spans="1:9" s="1" customFormat="1" ht="15" customHeight="1" x14ac:dyDescent="0.25">
      <c r="A28" s="54" t="s">
        <v>127</v>
      </c>
      <c r="B28" s="67"/>
      <c r="C28" s="158" t="str">
        <f t="shared" si="4"/>
        <v>0.00%</v>
      </c>
      <c r="D28" s="48"/>
      <c r="E28" s="54" t="s">
        <v>127</v>
      </c>
      <c r="F28" s="67"/>
      <c r="G28" s="158" t="str">
        <f t="shared" si="5"/>
        <v>0.00%</v>
      </c>
      <c r="H28" s="53"/>
      <c r="I28" s="65">
        <f t="shared" si="3"/>
        <v>0</v>
      </c>
    </row>
    <row r="29" spans="1:9" s="1" customFormat="1" ht="15" customHeight="1" x14ac:dyDescent="0.25">
      <c r="A29" s="54" t="s">
        <v>48</v>
      </c>
      <c r="B29" s="67"/>
      <c r="C29" s="158" t="str">
        <f t="shared" si="4"/>
        <v>0.00%</v>
      </c>
      <c r="D29" s="48"/>
      <c r="E29" s="112" t="s">
        <v>48</v>
      </c>
      <c r="F29" s="67"/>
      <c r="G29" s="158" t="str">
        <f t="shared" si="5"/>
        <v>0.00%</v>
      </c>
      <c r="H29" s="53"/>
      <c r="I29" s="65">
        <f t="shared" si="3"/>
        <v>0</v>
      </c>
    </row>
    <row r="30" spans="1:9" s="1" customFormat="1" ht="15" customHeight="1" x14ac:dyDescent="0.25">
      <c r="A30" s="113" t="s">
        <v>2</v>
      </c>
      <c r="B30" s="66">
        <f>SUM(B24:B29)</f>
        <v>0</v>
      </c>
      <c r="C30" s="159" t="str">
        <f t="shared" si="4"/>
        <v>0.00%</v>
      </c>
      <c r="D30" s="48"/>
      <c r="E30" s="113" t="s">
        <v>2</v>
      </c>
      <c r="F30" s="66">
        <f>SUM(F24:F29)</f>
        <v>0</v>
      </c>
      <c r="G30" s="159" t="str">
        <f t="shared" si="5"/>
        <v>0.00%</v>
      </c>
      <c r="H30" s="57"/>
      <c r="I30" s="66">
        <f t="shared" si="3"/>
        <v>0</v>
      </c>
    </row>
    <row r="31" spans="1:9" s="1" customFormat="1" ht="15" customHeight="1" x14ac:dyDescent="0.25">
      <c r="A31" s="54" t="s">
        <v>44</v>
      </c>
      <c r="B31" s="50"/>
      <c r="C31" s="52"/>
      <c r="D31" s="48"/>
      <c r="E31" s="54" t="s">
        <v>44</v>
      </c>
      <c r="F31" s="50"/>
      <c r="G31" s="115"/>
      <c r="H31" s="57"/>
      <c r="I31" s="52"/>
    </row>
    <row r="32" spans="1:9" s="1" customFormat="1" ht="15" customHeight="1" x14ac:dyDescent="0.25">
      <c r="A32" s="111" t="s">
        <v>26</v>
      </c>
      <c r="B32" s="58" t="str">
        <f>IF(ISERROR(B30/(B31*365)),"0.00%",(B30/(B31*365)))</f>
        <v>0.00%</v>
      </c>
      <c r="C32" s="52"/>
      <c r="D32" s="48"/>
      <c r="E32" s="111" t="s">
        <v>26</v>
      </c>
      <c r="F32" s="58" t="str">
        <f>IF(ISERROR(F30/(F31*365)),"0.00%",(F30/(F31*365)))</f>
        <v>0.00%</v>
      </c>
      <c r="G32" s="114"/>
      <c r="H32" s="57"/>
      <c r="I32" s="59"/>
    </row>
    <row r="33" spans="1:9" ht="13.5" thickBot="1" x14ac:dyDescent="0.25">
      <c r="A33" s="124"/>
      <c r="B33" s="124"/>
      <c r="C33" s="124"/>
      <c r="D33" s="124"/>
      <c r="E33" s="124"/>
      <c r="F33" s="124"/>
      <c r="G33" s="124"/>
      <c r="H33" s="124"/>
      <c r="I33" s="124"/>
    </row>
    <row r="34" spans="1:9" x14ac:dyDescent="0.2"/>
    <row r="35" spans="1:9" ht="21" x14ac:dyDescent="0.35">
      <c r="A35" s="235" t="s">
        <v>60</v>
      </c>
      <c r="B35" s="235"/>
      <c r="C35" s="235"/>
      <c r="D35" s="235"/>
      <c r="E35" s="235"/>
      <c r="F35" s="235"/>
      <c r="G35" s="235"/>
      <c r="H35" s="235"/>
      <c r="I35" s="235"/>
    </row>
    <row r="36" spans="1:9" x14ac:dyDescent="0.2"/>
    <row r="37" spans="1:9" s="1" customFormat="1" ht="15" customHeight="1" x14ac:dyDescent="0.25">
      <c r="A37" s="226" t="str">
        <f>A9</f>
        <v>Units of Service Provided SFY22</v>
      </c>
      <c r="B37" s="227"/>
      <c r="C37" s="107" t="s">
        <v>37</v>
      </c>
      <c r="D37" s="105"/>
      <c r="E37" s="226" t="str">
        <f>E9</f>
        <v>Units of Service Provided SFY23</v>
      </c>
      <c r="F37" s="227"/>
      <c r="G37" s="126" t="s">
        <v>37</v>
      </c>
      <c r="H37" s="106"/>
      <c r="I37" s="107" t="s">
        <v>25</v>
      </c>
    </row>
    <row r="38" spans="1:9" s="1" customFormat="1" ht="15" customHeight="1" x14ac:dyDescent="0.25">
      <c r="A38" s="116" t="s">
        <v>4</v>
      </c>
      <c r="B38" s="65">
        <f>B10+B24</f>
        <v>0</v>
      </c>
      <c r="C38" s="158" t="str">
        <f>IF(B38&gt;0,B38/$B$44,"0.00%")</f>
        <v>0.00%</v>
      </c>
      <c r="D38" s="48"/>
      <c r="E38" s="112" t="s">
        <v>4</v>
      </c>
      <c r="F38" s="65">
        <f>F10+F24</f>
        <v>0</v>
      </c>
      <c r="G38" s="158" t="str">
        <f>IF(F38&gt;0,F38/$F$44,"0.00%")</f>
        <v>0.00%</v>
      </c>
      <c r="H38" s="53"/>
      <c r="I38" s="65">
        <f t="shared" ref="I38:I44" si="6">F38-B38</f>
        <v>0</v>
      </c>
    </row>
    <row r="39" spans="1:9" s="1" customFormat="1" ht="15" customHeight="1" x14ac:dyDescent="0.25">
      <c r="A39" s="116" t="s">
        <v>125</v>
      </c>
      <c r="B39" s="65">
        <f t="shared" ref="B39:B43" si="7">B11+B25</f>
        <v>0</v>
      </c>
      <c r="C39" s="158" t="str">
        <f t="shared" ref="C39:C44" si="8">IF(B39&gt;0,B39/$B$44,"0.00%")</f>
        <v>0.00%</v>
      </c>
      <c r="D39" s="48"/>
      <c r="E39" s="112" t="s">
        <v>125</v>
      </c>
      <c r="F39" s="65">
        <f t="shared" ref="F39:F43" si="9">F11+F25</f>
        <v>0</v>
      </c>
      <c r="G39" s="158" t="str">
        <f t="shared" ref="G39:G44" si="10">IF(F39&gt;0,F39/$F$44,"0.00%")</f>
        <v>0.00%</v>
      </c>
      <c r="H39" s="53"/>
      <c r="I39" s="65">
        <f t="shared" si="6"/>
        <v>0</v>
      </c>
    </row>
    <row r="40" spans="1:9" s="1" customFormat="1" ht="15" customHeight="1" x14ac:dyDescent="0.25">
      <c r="A40" s="116" t="s">
        <v>3</v>
      </c>
      <c r="B40" s="65">
        <f t="shared" si="7"/>
        <v>0</v>
      </c>
      <c r="C40" s="158" t="str">
        <f t="shared" si="8"/>
        <v>0.00%</v>
      </c>
      <c r="D40" s="48"/>
      <c r="E40" s="116" t="s">
        <v>3</v>
      </c>
      <c r="F40" s="65">
        <f t="shared" si="9"/>
        <v>0</v>
      </c>
      <c r="G40" s="158" t="str">
        <f t="shared" si="10"/>
        <v>0.00%</v>
      </c>
      <c r="H40" s="53"/>
      <c r="I40" s="65">
        <f t="shared" si="6"/>
        <v>0</v>
      </c>
    </row>
    <row r="41" spans="1:9" s="1" customFormat="1" ht="15" customHeight="1" x14ac:dyDescent="0.25">
      <c r="A41" s="116" t="s">
        <v>126</v>
      </c>
      <c r="B41" s="65">
        <f t="shared" si="7"/>
        <v>0</v>
      </c>
      <c r="C41" s="158" t="str">
        <f t="shared" si="8"/>
        <v>0.00%</v>
      </c>
      <c r="D41" s="48"/>
      <c r="E41" s="116" t="s">
        <v>126</v>
      </c>
      <c r="F41" s="65">
        <f t="shared" si="9"/>
        <v>0</v>
      </c>
      <c r="G41" s="158" t="str">
        <f t="shared" si="10"/>
        <v>0.00%</v>
      </c>
      <c r="H41" s="53"/>
      <c r="I41" s="65">
        <f t="shared" si="6"/>
        <v>0</v>
      </c>
    </row>
    <row r="42" spans="1:9" s="1" customFormat="1" ht="15" customHeight="1" x14ac:dyDescent="0.25">
      <c r="A42" s="54" t="s">
        <v>127</v>
      </c>
      <c r="B42" s="65">
        <f t="shared" si="7"/>
        <v>0</v>
      </c>
      <c r="C42" s="158" t="str">
        <f t="shared" si="8"/>
        <v>0.00%</v>
      </c>
      <c r="D42" s="48"/>
      <c r="E42" s="54" t="s">
        <v>127</v>
      </c>
      <c r="F42" s="65">
        <f t="shared" si="9"/>
        <v>0</v>
      </c>
      <c r="G42" s="158" t="str">
        <f t="shared" si="10"/>
        <v>0.00%</v>
      </c>
      <c r="H42" s="53"/>
      <c r="I42" s="65">
        <f t="shared" si="6"/>
        <v>0</v>
      </c>
    </row>
    <row r="43" spans="1:9" s="1" customFormat="1" ht="15" customHeight="1" x14ac:dyDescent="0.25">
      <c r="A43" s="54" t="s">
        <v>48</v>
      </c>
      <c r="B43" s="65">
        <f t="shared" si="7"/>
        <v>0</v>
      </c>
      <c r="C43" s="158" t="str">
        <f t="shared" si="8"/>
        <v>0.00%</v>
      </c>
      <c r="D43" s="48"/>
      <c r="E43" s="112" t="s">
        <v>48</v>
      </c>
      <c r="F43" s="65">
        <f t="shared" si="9"/>
        <v>0</v>
      </c>
      <c r="G43" s="158" t="str">
        <f t="shared" si="10"/>
        <v>0.00%</v>
      </c>
      <c r="H43" s="53"/>
      <c r="I43" s="65">
        <f t="shared" si="6"/>
        <v>0</v>
      </c>
    </row>
    <row r="44" spans="1:9" s="1" customFormat="1" ht="15" customHeight="1" x14ac:dyDescent="0.25">
      <c r="A44" s="113" t="s">
        <v>2</v>
      </c>
      <c r="B44" s="66">
        <f>SUM(B38:B43)</f>
        <v>0</v>
      </c>
      <c r="C44" s="159" t="str">
        <f t="shared" si="8"/>
        <v>0.00%</v>
      </c>
      <c r="D44" s="48"/>
      <c r="E44" s="113" t="s">
        <v>2</v>
      </c>
      <c r="F44" s="66">
        <f>SUM(F38:F43)</f>
        <v>0</v>
      </c>
      <c r="G44" s="159" t="str">
        <f t="shared" si="10"/>
        <v>0.00%</v>
      </c>
      <c r="H44" s="57"/>
      <c r="I44" s="66">
        <f t="shared" si="6"/>
        <v>0</v>
      </c>
    </row>
    <row r="45" spans="1:9" s="1" customFormat="1" ht="15" customHeight="1" x14ac:dyDescent="0.25">
      <c r="A45" s="54" t="s">
        <v>44</v>
      </c>
      <c r="B45" s="65">
        <f>B17+B31</f>
        <v>0</v>
      </c>
      <c r="C45" s="52"/>
      <c r="D45" s="48"/>
      <c r="E45" s="54" t="s">
        <v>44</v>
      </c>
      <c r="F45" s="65">
        <f>F17+F31</f>
        <v>0</v>
      </c>
      <c r="G45" s="115"/>
      <c r="H45" s="57"/>
      <c r="I45" s="52"/>
    </row>
    <row r="46" spans="1:9" s="1" customFormat="1" ht="15" customHeight="1" x14ac:dyDescent="0.25">
      <c r="A46" s="111" t="s">
        <v>26</v>
      </c>
      <c r="B46" s="58" t="str">
        <f>IF(ISERROR(B44/(B45*365)),"0.00%",(B44/(B45*365)))</f>
        <v>0.00%</v>
      </c>
      <c r="C46" s="52"/>
      <c r="D46" s="48"/>
      <c r="E46" s="111" t="s">
        <v>26</v>
      </c>
      <c r="F46" s="58" t="str">
        <f>IF(ISERROR(F44/(F45*365)),"0.00%",(F44/(F45*365)))</f>
        <v>0.00%</v>
      </c>
      <c r="G46" s="114"/>
      <c r="H46" s="57"/>
      <c r="I46" s="59"/>
    </row>
    <row r="47" spans="1:9" s="2" customFormat="1" ht="15" customHeight="1" x14ac:dyDescent="0.25">
      <c r="A47" s="125"/>
      <c r="B47" s="62"/>
      <c r="C47" s="153"/>
      <c r="D47" s="60"/>
      <c r="E47" s="125"/>
      <c r="F47" s="62"/>
      <c r="G47" s="63"/>
      <c r="H47" s="60"/>
      <c r="I47" s="64"/>
    </row>
    <row r="48" spans="1:9" s="2" customFormat="1" ht="15" customHeight="1" x14ac:dyDescent="0.25">
      <c r="A48" s="154" t="s">
        <v>64</v>
      </c>
      <c r="B48" s="155">
        <f>'Tab 1 - Direct Svcs Exp'!B44</f>
        <v>0</v>
      </c>
      <c r="C48" s="153"/>
      <c r="D48" s="60"/>
      <c r="E48" s="154" t="s">
        <v>64</v>
      </c>
      <c r="F48" s="155">
        <f>'Tab 1 - Direct Svcs Exp'!G44</f>
        <v>0</v>
      </c>
      <c r="G48" s="63"/>
      <c r="H48" s="60"/>
      <c r="I48" s="64"/>
    </row>
    <row r="49" spans="1:9" s="2" customFormat="1" ht="15" customHeight="1" x14ac:dyDescent="0.25">
      <c r="A49" s="154" t="s">
        <v>25</v>
      </c>
      <c r="B49" s="155">
        <f>B48-B44</f>
        <v>0</v>
      </c>
      <c r="C49" s="153"/>
      <c r="D49" s="60"/>
      <c r="E49" s="154" t="s">
        <v>25</v>
      </c>
      <c r="F49" s="155">
        <f>F48-F44</f>
        <v>0</v>
      </c>
      <c r="G49" s="63"/>
      <c r="H49" s="60"/>
      <c r="I49" s="64"/>
    </row>
    <row r="50" spans="1:9" ht="13.5" thickBot="1" x14ac:dyDescent="0.25">
      <c r="A50" s="124"/>
      <c r="B50" s="124"/>
      <c r="C50" s="124"/>
      <c r="D50" s="124"/>
      <c r="E50" s="124"/>
      <c r="F50" s="124"/>
      <c r="G50" s="124"/>
      <c r="H50" s="124"/>
      <c r="I50" s="124"/>
    </row>
    <row r="51" spans="1:9" ht="15" x14ac:dyDescent="0.25">
      <c r="A51" s="273" t="s">
        <v>80</v>
      </c>
    </row>
  </sheetData>
  <sheetProtection algorithmName="SHA-512" hashValue="/t/7/tjXA3FgdZ7rLb+5mwO9wv98HW0t45ACGRv6gWIdbKYMBdEJypB99wgoU+e/CIgzApsJkA/wQAk0s3rsZg==" saltValue="SffzEHiCspBj91zwDZr10Q==" spinCount="100000" sheet="1" objects="1" scenarios="1"/>
  <printOptions horizontalCentered="1"/>
  <pageMargins left="0.25" right="0.25" top="0.75" bottom="0.5" header="0.25" footer="0"/>
  <pageSetup scale="72" orientation="landscape" r:id="rId1"/>
  <headerFooter alignWithMargins="0">
    <oddHeader>&amp;C&amp;"Calibri,Bold"&amp;14Intensive Residential  Treatment Services (IRTS)
Units of Service Breakout</oddHeader>
    <oddFooter>&amp;L&amp;8Source: DHS - Behavioral Health Division&amp;R&amp;8Version  - September,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59999389629810485"/>
    <pageSetUpPr fitToPage="1"/>
  </sheetPr>
  <dimension ref="A1:J52"/>
  <sheetViews>
    <sheetView topLeftCell="A27" zoomScale="75" zoomScaleNormal="75" workbookViewId="0">
      <selection activeCell="D39" sqref="D39"/>
    </sheetView>
  </sheetViews>
  <sheetFormatPr defaultColWidth="0" defaultRowHeight="15" zeroHeight="1" x14ac:dyDescent="0.25"/>
  <cols>
    <col min="1" max="1" width="20.5703125" style="133" customWidth="1"/>
    <col min="2" max="2" width="33.85546875" style="133" customWidth="1"/>
    <col min="3" max="5" width="16.5703125" style="133" customWidth="1"/>
    <col min="6" max="6" width="10" style="133" customWidth="1"/>
    <col min="7" max="10" width="16.5703125" style="133" customWidth="1"/>
    <col min="11" max="16384" width="9.140625" style="133" hidden="1"/>
  </cols>
  <sheetData>
    <row r="1" spans="1:10" ht="15" customHeight="1" x14ac:dyDescent="0.25">
      <c r="A1" s="111" t="s">
        <v>149</v>
      </c>
      <c r="B1" s="272">
        <f>'Tab 1 - Direct Svcs Exp'!$B$2</f>
        <v>0</v>
      </c>
      <c r="C1" s="236"/>
      <c r="D1" s="236"/>
      <c r="E1" s="236"/>
      <c r="F1" s="236"/>
      <c r="G1" s="236"/>
      <c r="H1" s="236"/>
      <c r="I1" s="236"/>
      <c r="J1" s="237"/>
    </row>
    <row r="2" spans="1:10" ht="15" customHeight="1" x14ac:dyDescent="0.25">
      <c r="A2" s="164" t="s">
        <v>150</v>
      </c>
      <c r="B2" s="272">
        <f>'Tab 1 - Direct Svcs Exp'!$B$3</f>
        <v>0</v>
      </c>
      <c r="C2" s="236"/>
      <c r="D2" s="236"/>
      <c r="E2" s="236"/>
      <c r="F2" s="236"/>
      <c r="G2" s="236"/>
      <c r="H2" s="236"/>
      <c r="I2" s="236"/>
      <c r="J2" s="237"/>
    </row>
    <row r="3" spans="1:10" ht="15" customHeight="1" x14ac:dyDescent="0.25">
      <c r="A3" s="111" t="s">
        <v>148</v>
      </c>
      <c r="B3" s="272">
        <f>'Tab 1 - Direct Svcs Exp'!$B$4</f>
        <v>0</v>
      </c>
      <c r="C3" s="236"/>
      <c r="D3" s="236"/>
      <c r="E3" s="236"/>
      <c r="F3" s="236"/>
      <c r="G3" s="236"/>
      <c r="H3" s="236"/>
      <c r="I3" s="236"/>
      <c r="J3" s="237"/>
    </row>
    <row r="4" spans="1:10" ht="15" customHeight="1" x14ac:dyDescent="0.25">
      <c r="A4" s="111" t="s">
        <v>30</v>
      </c>
      <c r="B4" s="272">
        <f>'Tab 1 - Direct Svcs Exp'!$B$5</f>
        <v>0</v>
      </c>
      <c r="C4" s="236"/>
      <c r="D4" s="236"/>
      <c r="E4" s="236"/>
      <c r="F4" s="236"/>
      <c r="G4" s="236"/>
      <c r="H4" s="236"/>
      <c r="I4" s="236"/>
      <c r="J4" s="237"/>
    </row>
    <row r="5" spans="1:10" s="137" customFormat="1" ht="12" customHeight="1" x14ac:dyDescent="0.25">
      <c r="A5" s="134"/>
      <c r="B5" s="135"/>
      <c r="C5" s="135"/>
      <c r="D5" s="136"/>
    </row>
    <row r="6" spans="1:10" s="140" customFormat="1" ht="12" customHeight="1" x14ac:dyDescent="0.25">
      <c r="A6" s="138"/>
      <c r="B6" s="138"/>
      <c r="C6" s="138"/>
      <c r="D6" s="138"/>
      <c r="E6" s="138"/>
      <c r="F6" s="139"/>
      <c r="G6" s="139"/>
      <c r="H6" s="139"/>
    </row>
    <row r="7" spans="1:10" s="140" customFormat="1" ht="18.75" x14ac:dyDescent="0.3">
      <c r="A7" s="239" t="s">
        <v>49</v>
      </c>
      <c r="B7" s="238"/>
      <c r="C7" s="238"/>
      <c r="D7" s="238"/>
      <c r="E7" s="230"/>
      <c r="F7" s="139"/>
      <c r="G7" s="239" t="s">
        <v>164</v>
      </c>
      <c r="H7" s="238"/>
      <c r="I7" s="238"/>
      <c r="J7" s="230"/>
    </row>
    <row r="8" spans="1:10" x14ac:dyDescent="0.25">
      <c r="A8" s="229" t="s">
        <v>16</v>
      </c>
      <c r="B8" s="230"/>
      <c r="C8" s="110" t="s">
        <v>156</v>
      </c>
      <c r="D8" s="110" t="s">
        <v>163</v>
      </c>
      <c r="E8" s="23" t="s">
        <v>25</v>
      </c>
      <c r="G8" s="97" t="s">
        <v>32</v>
      </c>
      <c r="H8" s="97" t="s">
        <v>43</v>
      </c>
      <c r="I8" s="97" t="s">
        <v>58</v>
      </c>
      <c r="J8" s="110" t="s">
        <v>33</v>
      </c>
    </row>
    <row r="9" spans="1:10" x14ac:dyDescent="0.25">
      <c r="A9" s="224" t="s">
        <v>23</v>
      </c>
      <c r="B9" s="225"/>
      <c r="C9" s="8"/>
      <c r="D9" s="9"/>
      <c r="E9" s="150">
        <f>D9-C9</f>
        <v>0</v>
      </c>
      <c r="G9" s="150">
        <f>IFERROR((D9*($D$35/$D$39))+(D9*($D$37/$D$39)*($D$35/($D$35+$D$36+$D$38))),0)</f>
        <v>0</v>
      </c>
      <c r="H9" s="150">
        <f>IFERROR((D9*($D$36/$D$39))+(D9*($D$37/$D$39)*($D$36/($D$35+$D$36+$D$38))),0)</f>
        <v>0</v>
      </c>
      <c r="I9" s="150">
        <f>IFERROR((D9*($D$38/$D$39))+(D9*($D$37/$D$39)*($D$38/($D$35+$D$36+$D$38))),0)</f>
        <v>0</v>
      </c>
      <c r="J9" s="150">
        <f t="shared" ref="J9:J20" si="0">SUM(G9:I9)</f>
        <v>0</v>
      </c>
    </row>
    <row r="10" spans="1:10" x14ac:dyDescent="0.25">
      <c r="A10" s="224" t="s">
        <v>123</v>
      </c>
      <c r="B10" s="225"/>
      <c r="C10" s="8"/>
      <c r="D10" s="9"/>
      <c r="E10" s="150">
        <f t="shared" ref="E10:E30" si="1">D10-C10</f>
        <v>0</v>
      </c>
      <c r="G10" s="150">
        <f t="shared" ref="G10:G20" si="2">IFERROR((D10*($D$35/$D$39))+(D10*($D$37/$D$39)*($D$35/($D$35+$D$36+$D$38))),0)</f>
        <v>0</v>
      </c>
      <c r="H10" s="150">
        <f t="shared" ref="H10:H20" si="3">IFERROR((D10*($D$36/$D$39))+(D10*($D$37/$D$39)*($D$36/($D$35+$D$36+$D$38))),0)</f>
        <v>0</v>
      </c>
      <c r="I10" s="150">
        <f t="shared" ref="I10:I20" si="4">IFERROR((D10*($D$38/$D$39))+(D10*($D$37/$D$39)*($D$38/($D$35+$D$36+$D$38))),0)</f>
        <v>0</v>
      </c>
      <c r="J10" s="150">
        <f t="shared" si="0"/>
        <v>0</v>
      </c>
    </row>
    <row r="11" spans="1:10" ht="15" customHeight="1" x14ac:dyDescent="0.25">
      <c r="A11" s="224" t="s">
        <v>39</v>
      </c>
      <c r="B11" s="240"/>
      <c r="C11" s="10"/>
      <c r="D11" s="9"/>
      <c r="E11" s="150">
        <f t="shared" si="1"/>
        <v>0</v>
      </c>
      <c r="G11" s="150">
        <f t="shared" si="2"/>
        <v>0</v>
      </c>
      <c r="H11" s="150">
        <f t="shared" si="3"/>
        <v>0</v>
      </c>
      <c r="I11" s="150">
        <f t="shared" si="4"/>
        <v>0</v>
      </c>
      <c r="J11" s="150">
        <f t="shared" si="0"/>
        <v>0</v>
      </c>
    </row>
    <row r="12" spans="1:10" x14ac:dyDescent="0.25">
      <c r="A12" s="224" t="s">
        <v>13</v>
      </c>
      <c r="B12" s="225"/>
      <c r="C12" s="8"/>
      <c r="D12" s="9"/>
      <c r="E12" s="150">
        <f t="shared" si="1"/>
        <v>0</v>
      </c>
      <c r="G12" s="150">
        <f t="shared" si="2"/>
        <v>0</v>
      </c>
      <c r="H12" s="150">
        <f t="shared" si="3"/>
        <v>0</v>
      </c>
      <c r="I12" s="150">
        <f t="shared" si="4"/>
        <v>0</v>
      </c>
      <c r="J12" s="150">
        <f t="shared" si="0"/>
        <v>0</v>
      </c>
    </row>
    <row r="13" spans="1:10" x14ac:dyDescent="0.25">
      <c r="A13" s="224" t="s">
        <v>22</v>
      </c>
      <c r="B13" s="225"/>
      <c r="C13" s="8"/>
      <c r="D13" s="9"/>
      <c r="E13" s="150">
        <f t="shared" si="1"/>
        <v>0</v>
      </c>
      <c r="G13" s="150">
        <f t="shared" si="2"/>
        <v>0</v>
      </c>
      <c r="H13" s="150">
        <f t="shared" si="3"/>
        <v>0</v>
      </c>
      <c r="I13" s="150">
        <f t="shared" si="4"/>
        <v>0</v>
      </c>
      <c r="J13" s="150">
        <f t="shared" si="0"/>
        <v>0</v>
      </c>
    </row>
    <row r="14" spans="1:10" x14ac:dyDescent="0.25">
      <c r="A14" s="224" t="s">
        <v>14</v>
      </c>
      <c r="B14" s="225"/>
      <c r="C14" s="8"/>
      <c r="D14" s="9"/>
      <c r="E14" s="150">
        <f t="shared" si="1"/>
        <v>0</v>
      </c>
      <c r="G14" s="150">
        <f t="shared" si="2"/>
        <v>0</v>
      </c>
      <c r="H14" s="150">
        <f t="shared" si="3"/>
        <v>0</v>
      </c>
      <c r="I14" s="150">
        <f t="shared" si="4"/>
        <v>0</v>
      </c>
      <c r="J14" s="150">
        <f t="shared" si="0"/>
        <v>0</v>
      </c>
    </row>
    <row r="15" spans="1:10" x14ac:dyDescent="0.25">
      <c r="A15" s="224" t="s">
        <v>15</v>
      </c>
      <c r="B15" s="225"/>
      <c r="C15" s="8"/>
      <c r="D15" s="9"/>
      <c r="E15" s="150">
        <f t="shared" si="1"/>
        <v>0</v>
      </c>
      <c r="G15" s="150">
        <f t="shared" si="2"/>
        <v>0</v>
      </c>
      <c r="H15" s="150">
        <f t="shared" si="3"/>
        <v>0</v>
      </c>
      <c r="I15" s="150">
        <f t="shared" si="4"/>
        <v>0</v>
      </c>
      <c r="J15" s="150">
        <f t="shared" si="0"/>
        <v>0</v>
      </c>
    </row>
    <row r="16" spans="1:10" x14ac:dyDescent="0.25">
      <c r="A16" s="224" t="s">
        <v>40</v>
      </c>
      <c r="B16" s="225"/>
      <c r="C16" s="11"/>
      <c r="D16" s="9"/>
      <c r="E16" s="150">
        <f t="shared" si="1"/>
        <v>0</v>
      </c>
      <c r="G16" s="150">
        <f t="shared" si="2"/>
        <v>0</v>
      </c>
      <c r="H16" s="150">
        <f t="shared" si="3"/>
        <v>0</v>
      </c>
      <c r="I16" s="150">
        <f t="shared" si="4"/>
        <v>0</v>
      </c>
      <c r="J16" s="150">
        <f t="shared" si="0"/>
        <v>0</v>
      </c>
    </row>
    <row r="17" spans="1:10" x14ac:dyDescent="0.25">
      <c r="A17" s="241"/>
      <c r="B17" s="242"/>
      <c r="C17" s="11"/>
      <c r="D17" s="9"/>
      <c r="E17" s="150">
        <f t="shared" si="1"/>
        <v>0</v>
      </c>
      <c r="G17" s="150">
        <f t="shared" si="2"/>
        <v>0</v>
      </c>
      <c r="H17" s="150">
        <f t="shared" si="3"/>
        <v>0</v>
      </c>
      <c r="I17" s="150">
        <f t="shared" si="4"/>
        <v>0</v>
      </c>
      <c r="J17" s="150">
        <f t="shared" si="0"/>
        <v>0</v>
      </c>
    </row>
    <row r="18" spans="1:10" x14ac:dyDescent="0.25">
      <c r="A18" s="117"/>
      <c r="B18" s="118"/>
      <c r="C18" s="12"/>
      <c r="D18" s="9"/>
      <c r="E18" s="150">
        <f t="shared" ref="E18:E19" si="5">D18-C18</f>
        <v>0</v>
      </c>
      <c r="G18" s="150">
        <f t="shared" si="2"/>
        <v>0</v>
      </c>
      <c r="H18" s="150">
        <f>IFERROR((D18*($D$36/$D$39))+(D18*($D$37/$D$39)*($D$36/($D$35+$D$36+$D$38))),0)</f>
        <v>0</v>
      </c>
      <c r="I18" s="150">
        <f t="shared" si="4"/>
        <v>0</v>
      </c>
      <c r="J18" s="150">
        <f t="shared" ref="J18:J19" si="6">SUM(G18:I18)</f>
        <v>0</v>
      </c>
    </row>
    <row r="19" spans="1:10" x14ac:dyDescent="0.25">
      <c r="A19" s="117"/>
      <c r="B19" s="118"/>
      <c r="C19" s="12"/>
      <c r="D19" s="9"/>
      <c r="E19" s="150">
        <f t="shared" si="5"/>
        <v>0</v>
      </c>
      <c r="G19" s="150">
        <f t="shared" si="2"/>
        <v>0</v>
      </c>
      <c r="H19" s="150">
        <f t="shared" si="3"/>
        <v>0</v>
      </c>
      <c r="I19" s="150">
        <f t="shared" si="4"/>
        <v>0</v>
      </c>
      <c r="J19" s="150">
        <f t="shared" si="6"/>
        <v>0</v>
      </c>
    </row>
    <row r="20" spans="1:10" x14ac:dyDescent="0.25">
      <c r="A20" s="241"/>
      <c r="B20" s="242"/>
      <c r="C20" s="12"/>
      <c r="D20" s="13"/>
      <c r="E20" s="150">
        <f t="shared" si="1"/>
        <v>0</v>
      </c>
      <c r="G20" s="150">
        <f t="shared" si="2"/>
        <v>0</v>
      </c>
      <c r="H20" s="150">
        <f t="shared" si="3"/>
        <v>0</v>
      </c>
      <c r="I20" s="150">
        <f t="shared" si="4"/>
        <v>0</v>
      </c>
      <c r="J20" s="150">
        <f t="shared" si="0"/>
        <v>0</v>
      </c>
    </row>
    <row r="21" spans="1:10" s="141" customFormat="1" x14ac:dyDescent="0.25">
      <c r="A21" s="229"/>
      <c r="B21" s="169" t="s">
        <v>78</v>
      </c>
      <c r="C21" s="14">
        <f>SUM(C9:C20)</f>
        <v>0</v>
      </c>
      <c r="D21" s="14">
        <f>SUM(D9:D20)</f>
        <v>0</v>
      </c>
      <c r="E21" s="14">
        <f t="shared" si="1"/>
        <v>0</v>
      </c>
      <c r="G21" s="14">
        <f>SUM(G9:G20)</f>
        <v>0</v>
      </c>
      <c r="H21" s="14">
        <f>SUM(H9:H20)</f>
        <v>0</v>
      </c>
      <c r="I21" s="14">
        <f>SUM(I9:I20)</f>
        <v>0</v>
      </c>
      <c r="J21" s="14">
        <f>SUM(J9:J20)</f>
        <v>0</v>
      </c>
    </row>
    <row r="22" spans="1:10" x14ac:dyDescent="0.25">
      <c r="A22" s="229" t="s">
        <v>17</v>
      </c>
      <c r="B22" s="238"/>
      <c r="C22" s="238"/>
      <c r="D22" s="238"/>
      <c r="E22" s="230"/>
      <c r="G22" s="247"/>
      <c r="H22" s="248"/>
      <c r="I22" s="248"/>
      <c r="J22" s="249"/>
    </row>
    <row r="23" spans="1:10" x14ac:dyDescent="0.25">
      <c r="A23" s="224" t="s">
        <v>18</v>
      </c>
      <c r="B23" s="225"/>
      <c r="C23" s="15"/>
      <c r="D23" s="8"/>
      <c r="E23" s="150">
        <f t="shared" si="1"/>
        <v>0</v>
      </c>
      <c r="G23" s="150">
        <f t="shared" ref="G23:G29" si="7">IFERROR((D23*($D$35/$D$39))+(D23*($D$37/$D$39)*($D$35/($D$35+$D$36+$D$38))),0)</f>
        <v>0</v>
      </c>
      <c r="H23" s="150">
        <f t="shared" ref="H23:H29" si="8">IFERROR((D23*($D$36/$D$39))+(D23*($D$37/$D$39)*($D$36/($D$35+$D$36+$D$38))),0)</f>
        <v>0</v>
      </c>
      <c r="I23" s="150">
        <f t="shared" ref="I23:I29" si="9">IFERROR((D23*($D$38/$D$39))+(D23*($D$37/$D$39)*($D$38/($D$35+$D$36+$D$38))),0)</f>
        <v>0</v>
      </c>
      <c r="J23" s="150">
        <f t="shared" ref="J23:J29" si="10">SUM(G23:I23)</f>
        <v>0</v>
      </c>
    </row>
    <row r="24" spans="1:10" x14ac:dyDescent="0.25">
      <c r="A24" s="224" t="s">
        <v>19</v>
      </c>
      <c r="B24" s="225"/>
      <c r="C24" s="15"/>
      <c r="D24" s="8"/>
      <c r="E24" s="150">
        <f t="shared" si="1"/>
        <v>0</v>
      </c>
      <c r="G24" s="150">
        <f t="shared" si="7"/>
        <v>0</v>
      </c>
      <c r="H24" s="150">
        <f t="shared" si="8"/>
        <v>0</v>
      </c>
      <c r="I24" s="150">
        <f t="shared" si="9"/>
        <v>0</v>
      </c>
      <c r="J24" s="150">
        <f t="shared" si="10"/>
        <v>0</v>
      </c>
    </row>
    <row r="25" spans="1:10" x14ac:dyDescent="0.25">
      <c r="A25" s="224" t="s">
        <v>20</v>
      </c>
      <c r="B25" s="225"/>
      <c r="C25" s="15"/>
      <c r="D25" s="8"/>
      <c r="E25" s="150">
        <f t="shared" si="1"/>
        <v>0</v>
      </c>
      <c r="G25" s="150">
        <f t="shared" si="7"/>
        <v>0</v>
      </c>
      <c r="H25" s="150">
        <f t="shared" si="8"/>
        <v>0</v>
      </c>
      <c r="I25" s="150">
        <f t="shared" si="9"/>
        <v>0</v>
      </c>
      <c r="J25" s="150">
        <f t="shared" si="10"/>
        <v>0</v>
      </c>
    </row>
    <row r="26" spans="1:10" x14ac:dyDescent="0.25">
      <c r="A26" s="224" t="s">
        <v>42</v>
      </c>
      <c r="B26" s="225"/>
      <c r="C26" s="15"/>
      <c r="D26" s="8"/>
      <c r="E26" s="150">
        <f t="shared" si="1"/>
        <v>0</v>
      </c>
      <c r="G26" s="150">
        <f t="shared" si="7"/>
        <v>0</v>
      </c>
      <c r="H26" s="150">
        <f t="shared" si="8"/>
        <v>0</v>
      </c>
      <c r="I26" s="150">
        <f t="shared" si="9"/>
        <v>0</v>
      </c>
      <c r="J26" s="150">
        <f t="shared" si="10"/>
        <v>0</v>
      </c>
    </row>
    <row r="27" spans="1:10" x14ac:dyDescent="0.25">
      <c r="A27" s="224" t="s">
        <v>21</v>
      </c>
      <c r="B27" s="225"/>
      <c r="C27" s="15"/>
      <c r="D27" s="8"/>
      <c r="E27" s="150">
        <f t="shared" si="1"/>
        <v>0</v>
      </c>
      <c r="G27" s="150">
        <f t="shared" si="7"/>
        <v>0</v>
      </c>
      <c r="H27" s="150">
        <f t="shared" si="8"/>
        <v>0</v>
      </c>
      <c r="I27" s="150">
        <f t="shared" si="9"/>
        <v>0</v>
      </c>
      <c r="J27" s="150">
        <f t="shared" si="10"/>
        <v>0</v>
      </c>
    </row>
    <row r="28" spans="1:10" x14ac:dyDescent="0.25">
      <c r="A28" s="241"/>
      <c r="B28" s="242"/>
      <c r="C28" s="11"/>
      <c r="D28" s="8"/>
      <c r="E28" s="150">
        <f t="shared" si="1"/>
        <v>0</v>
      </c>
      <c r="G28" s="150">
        <f t="shared" si="7"/>
        <v>0</v>
      </c>
      <c r="H28" s="150">
        <f t="shared" si="8"/>
        <v>0</v>
      </c>
      <c r="I28" s="150">
        <f t="shared" si="9"/>
        <v>0</v>
      </c>
      <c r="J28" s="150">
        <f t="shared" si="10"/>
        <v>0</v>
      </c>
    </row>
    <row r="29" spans="1:10" x14ac:dyDescent="0.25">
      <c r="A29" s="241"/>
      <c r="B29" s="242"/>
      <c r="C29" s="12"/>
      <c r="D29" s="16"/>
      <c r="E29" s="150">
        <f t="shared" si="1"/>
        <v>0</v>
      </c>
      <c r="G29" s="150">
        <f t="shared" si="7"/>
        <v>0</v>
      </c>
      <c r="H29" s="150">
        <f t="shared" si="8"/>
        <v>0</v>
      </c>
      <c r="I29" s="150">
        <f t="shared" si="9"/>
        <v>0</v>
      </c>
      <c r="J29" s="150">
        <f t="shared" si="10"/>
        <v>0</v>
      </c>
    </row>
    <row r="30" spans="1:10" s="141" customFormat="1" ht="15.75" thickBot="1" x14ac:dyDescent="0.3">
      <c r="A30" s="229"/>
      <c r="B30" s="169" t="s">
        <v>78</v>
      </c>
      <c r="C30" s="17">
        <f>SUM(C23:C29)</f>
        <v>0</v>
      </c>
      <c r="D30" s="17">
        <f>SUM(D23:D29)</f>
        <v>0</v>
      </c>
      <c r="E30" s="17">
        <f t="shared" si="1"/>
        <v>0</v>
      </c>
      <c r="F30" s="142"/>
      <c r="G30" s="17">
        <f>SUM(G22:G29)</f>
        <v>0</v>
      </c>
      <c r="H30" s="17">
        <f>SUM(H22:H29)</f>
        <v>0</v>
      </c>
      <c r="I30" s="17">
        <f>SUM(I22:I29)</f>
        <v>0</v>
      </c>
      <c r="J30" s="17">
        <f>SUM(J22:J29)</f>
        <v>0</v>
      </c>
    </row>
    <row r="31" spans="1:10" s="137" customFormat="1" ht="16.5" thickTop="1" thickBot="1" x14ac:dyDescent="0.3">
      <c r="A31" s="243"/>
      <c r="B31" s="171" t="s">
        <v>41</v>
      </c>
      <c r="C31" s="18">
        <f>C30+C21</f>
        <v>0</v>
      </c>
      <c r="D31" s="18">
        <f>D30+D21</f>
        <v>0</v>
      </c>
      <c r="E31" s="19">
        <f>E30+E21</f>
        <v>0</v>
      </c>
      <c r="F31" s="143"/>
      <c r="G31" s="151">
        <f>+G30+G21</f>
        <v>0</v>
      </c>
      <c r="H31" s="18">
        <f>+H30+H21</f>
        <v>0</v>
      </c>
      <c r="I31" s="18">
        <f>+I30+I21</f>
        <v>0</v>
      </c>
      <c r="J31" s="19">
        <f>+J30+J21</f>
        <v>0</v>
      </c>
    </row>
    <row r="32" spans="1:10" s="143" customFormat="1" ht="15.75" thickTop="1" x14ac:dyDescent="0.25">
      <c r="A32" s="246"/>
      <c r="B32" s="246"/>
      <c r="D32" s="144"/>
      <c r="E32" s="145"/>
      <c r="F32" s="144"/>
    </row>
    <row r="33" spans="1:10" s="143" customFormat="1" x14ac:dyDescent="0.25">
      <c r="A33" s="146"/>
      <c r="B33" s="146"/>
      <c r="D33" s="144"/>
      <c r="E33" s="145"/>
      <c r="F33" s="144"/>
      <c r="G33" s="147"/>
      <c r="H33" s="147"/>
      <c r="I33" s="147"/>
    </row>
    <row r="34" spans="1:10" s="143" customFormat="1" x14ac:dyDescent="0.25">
      <c r="A34" s="229" t="s">
        <v>31</v>
      </c>
      <c r="B34" s="230"/>
      <c r="C34" s="23" t="s">
        <v>157</v>
      </c>
      <c r="D34" s="24" t="s">
        <v>165</v>
      </c>
      <c r="E34" s="25" t="s">
        <v>25</v>
      </c>
      <c r="F34" s="144"/>
    </row>
    <row r="35" spans="1:10" s="143" customFormat="1" ht="15.75" thickBot="1" x14ac:dyDescent="0.3">
      <c r="A35" s="224" t="s">
        <v>34</v>
      </c>
      <c r="B35" s="225"/>
      <c r="C35" s="108"/>
      <c r="D35" s="26">
        <f>'Tab 4 - Space Designation'!E57</f>
        <v>0</v>
      </c>
      <c r="E35" s="26">
        <f>D35-C35</f>
        <v>0</v>
      </c>
      <c r="F35" s="148"/>
      <c r="I35" s="149" t="s">
        <v>51</v>
      </c>
      <c r="J35" s="152">
        <f>IFERROR(H31/'Tab 1 - Direct Svcs Exp'!G44,0)</f>
        <v>0</v>
      </c>
    </row>
    <row r="36" spans="1:10" s="143" customFormat="1" ht="15.75" thickTop="1" x14ac:dyDescent="0.25">
      <c r="A36" s="224" t="s">
        <v>35</v>
      </c>
      <c r="B36" s="225"/>
      <c r="C36" s="108"/>
      <c r="D36" s="26">
        <f>'Tab 4 - Space Designation'!F57</f>
        <v>0</v>
      </c>
      <c r="E36" s="26">
        <f t="shared" ref="E36:E39" si="11">D36-C36</f>
        <v>0</v>
      </c>
      <c r="F36" s="148"/>
      <c r="J36" s="21"/>
    </row>
    <row r="37" spans="1:10" s="143" customFormat="1" x14ac:dyDescent="0.25">
      <c r="A37" s="224" t="s">
        <v>36</v>
      </c>
      <c r="B37" s="225"/>
      <c r="C37" s="108"/>
      <c r="D37" s="26">
        <f>'Tab 4 - Space Designation'!G57</f>
        <v>0</v>
      </c>
      <c r="E37" s="26">
        <f t="shared" si="11"/>
        <v>0</v>
      </c>
      <c r="F37" s="148"/>
    </row>
    <row r="38" spans="1:10" s="143" customFormat="1" x14ac:dyDescent="0.25">
      <c r="A38" s="224" t="s">
        <v>61</v>
      </c>
      <c r="B38" s="225"/>
      <c r="C38" s="108"/>
      <c r="D38" s="26">
        <f>'Tab 4 - Space Designation'!H57</f>
        <v>0</v>
      </c>
      <c r="E38" s="26">
        <f t="shared" si="11"/>
        <v>0</v>
      </c>
      <c r="F38" s="144"/>
    </row>
    <row r="39" spans="1:10" s="143" customFormat="1" x14ac:dyDescent="0.25">
      <c r="A39" s="224"/>
      <c r="B39" s="169" t="s">
        <v>38</v>
      </c>
      <c r="C39" s="26">
        <f>SUM(C35:C38)</f>
        <v>0</v>
      </c>
      <c r="D39" s="26">
        <f>SUM(D35:D38)</f>
        <v>0</v>
      </c>
      <c r="E39" s="26">
        <f t="shared" si="11"/>
        <v>0</v>
      </c>
      <c r="F39" s="144"/>
    </row>
    <row r="40" spans="1:10" s="143" customFormat="1" x14ac:dyDescent="0.25">
      <c r="A40" s="146"/>
      <c r="D40" s="144"/>
      <c r="E40" s="145"/>
      <c r="F40" s="144"/>
    </row>
    <row r="41" spans="1:10" s="143" customFormat="1" x14ac:dyDescent="0.25">
      <c r="A41" s="146"/>
      <c r="B41" s="146"/>
      <c r="D41" s="144"/>
      <c r="E41" s="145"/>
      <c r="F41" s="144"/>
    </row>
    <row r="42" spans="1:10" s="1" customFormat="1" x14ac:dyDescent="0.25">
      <c r="A42" s="231" t="s">
        <v>24</v>
      </c>
      <c r="B42" s="232"/>
      <c r="C42" s="232"/>
      <c r="D42" s="232"/>
      <c r="E42" s="232"/>
      <c r="F42" s="232"/>
      <c r="G42" s="232"/>
      <c r="H42" s="232"/>
      <c r="I42" s="232"/>
      <c r="J42" s="233"/>
    </row>
    <row r="43" spans="1:10" s="1" customFormat="1" x14ac:dyDescent="0.25">
      <c r="A43" s="200"/>
      <c r="B43" s="201"/>
      <c r="C43" s="201"/>
      <c r="D43" s="201"/>
      <c r="E43" s="201"/>
      <c r="F43" s="201"/>
      <c r="G43" s="201"/>
      <c r="H43" s="201"/>
      <c r="I43" s="201"/>
      <c r="J43" s="202"/>
    </row>
    <row r="44" spans="1:10" s="1" customFormat="1" x14ac:dyDescent="0.25">
      <c r="A44" s="203"/>
      <c r="B44" s="48"/>
      <c r="C44" s="48"/>
      <c r="D44" s="48"/>
      <c r="E44" s="48"/>
      <c r="F44" s="48"/>
      <c r="G44" s="48"/>
      <c r="H44" s="48"/>
      <c r="I44" s="48"/>
      <c r="J44" s="204"/>
    </row>
    <row r="45" spans="1:10" s="1" customFormat="1" x14ac:dyDescent="0.25">
      <c r="A45" s="203"/>
      <c r="B45" s="48"/>
      <c r="C45" s="48"/>
      <c r="D45" s="48"/>
      <c r="E45" s="48"/>
      <c r="F45" s="48"/>
      <c r="G45" s="48"/>
      <c r="H45" s="48"/>
      <c r="I45" s="48"/>
      <c r="J45" s="204"/>
    </row>
    <row r="46" spans="1:10" s="1" customFormat="1" x14ac:dyDescent="0.25">
      <c r="A46" s="205"/>
      <c r="B46" s="206"/>
      <c r="C46" s="206"/>
      <c r="D46" s="206"/>
      <c r="E46" s="206"/>
      <c r="F46" s="206"/>
      <c r="G46" s="206"/>
      <c r="H46" s="206"/>
      <c r="I46" s="206"/>
      <c r="J46" s="207"/>
    </row>
    <row r="47" spans="1:10" x14ac:dyDescent="0.25">
      <c r="A47" s="203"/>
      <c r="B47" s="48"/>
      <c r="C47" s="48"/>
      <c r="D47" s="48"/>
      <c r="E47" s="48"/>
      <c r="F47" s="244"/>
      <c r="G47" s="244"/>
      <c r="H47" s="244"/>
      <c r="I47" s="244"/>
      <c r="J47" s="245"/>
    </row>
    <row r="48" spans="1:10" x14ac:dyDescent="0.25">
      <c r="A48" s="203"/>
      <c r="B48" s="48"/>
      <c r="C48" s="48"/>
      <c r="D48" s="48"/>
      <c r="E48" s="48"/>
      <c r="F48" s="244"/>
      <c r="G48" s="244"/>
      <c r="H48" s="244"/>
      <c r="I48" s="244"/>
      <c r="J48" s="245"/>
    </row>
    <row r="49" x14ac:dyDescent="0.25"/>
    <row r="50" x14ac:dyDescent="0.25"/>
    <row r="51" x14ac:dyDescent="0.25"/>
    <row r="52" x14ac:dyDescent="0.25"/>
  </sheetData>
  <sheetProtection algorithmName="SHA-512" hashValue="/7sybCkd+cyoSVsA2wxJhk08SFNJyTyYoFHUjz1BnB7M5tGGdv7g/54XvwQ9UawOTVfJ9PBUjYFpJLPDAcO9hQ==" saltValue="bUAicFb8aU4QFZKKEm2w1Q==" spinCount="100000" sheet="1" objects="1" scenarios="1"/>
  <phoneticPr fontId="3" type="noConversion"/>
  <printOptions horizontalCentered="1"/>
  <pageMargins left="0.25" right="0.25" top="0.75" bottom="0.5" header="0.25" footer="0"/>
  <pageSetup scale="75" orientation="landscape" r:id="rId1"/>
  <headerFooter alignWithMargins="0">
    <oddHeader>&amp;C&amp;"Calibri,Bold"&amp;14Intensive Residential  Treatment Services (IRTS)
Allocated Space Costs</oddHeader>
    <oddFooter>&amp;L&amp;8Source: DHS - Behavioral Health Division&amp;R&amp;8Version  - September,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0.59999389629810485"/>
    <pageSetUpPr fitToPage="1"/>
  </sheetPr>
  <dimension ref="A1:I68"/>
  <sheetViews>
    <sheetView zoomScale="75" zoomScaleNormal="75" workbookViewId="0">
      <pane ySplit="7" topLeftCell="A35" activePane="bottomLeft" state="frozen"/>
      <selection activeCell="B2" sqref="B2"/>
      <selection pane="bottomLeft" activeCell="C16" sqref="C16"/>
    </sheetView>
  </sheetViews>
  <sheetFormatPr defaultColWidth="0" defaultRowHeight="15" zeroHeight="1" x14ac:dyDescent="0.25"/>
  <cols>
    <col min="1" max="1" width="7.140625" style="1" customWidth="1"/>
    <col min="2" max="2" width="10.5703125" style="1" customWidth="1"/>
    <col min="3" max="3" width="40.5703125" style="1" customWidth="1"/>
    <col min="4" max="9" width="14.5703125" style="1" customWidth="1"/>
    <col min="10" max="16384" width="9.140625" style="1" hidden="1"/>
  </cols>
  <sheetData>
    <row r="1" spans="1:9" ht="15" customHeight="1" x14ac:dyDescent="0.25">
      <c r="A1" s="229"/>
      <c r="B1" s="372" t="s">
        <v>151</v>
      </c>
      <c r="C1" s="272">
        <f>'Tab 1 - Direct Svcs Exp'!$B$2</f>
        <v>0</v>
      </c>
      <c r="D1" s="236"/>
      <c r="E1" s="236"/>
      <c r="F1" s="236"/>
      <c r="G1" s="236"/>
      <c r="H1" s="236"/>
      <c r="I1" s="237"/>
    </row>
    <row r="2" spans="1:9" ht="15" customHeight="1" x14ac:dyDescent="0.25">
      <c r="A2" s="229"/>
      <c r="B2" s="372" t="s">
        <v>150</v>
      </c>
      <c r="C2" s="272">
        <f>'Tab 1 - Direct Svcs Exp'!$B$3</f>
        <v>0</v>
      </c>
      <c r="D2" s="236"/>
      <c r="E2" s="236"/>
      <c r="F2" s="236"/>
      <c r="G2" s="236"/>
      <c r="H2" s="236"/>
      <c r="I2" s="237"/>
    </row>
    <row r="3" spans="1:9" ht="15" customHeight="1" x14ac:dyDescent="0.25">
      <c r="A3" s="229"/>
      <c r="B3" s="372" t="s">
        <v>148</v>
      </c>
      <c r="C3" s="272">
        <f>'Tab 1 - Direct Svcs Exp'!$B$4</f>
        <v>0</v>
      </c>
      <c r="D3" s="236"/>
      <c r="E3" s="236"/>
      <c r="F3" s="236"/>
      <c r="G3" s="236"/>
      <c r="H3" s="236"/>
      <c r="I3" s="237"/>
    </row>
    <row r="4" spans="1:9" ht="15" customHeight="1" x14ac:dyDescent="0.25">
      <c r="A4" s="229"/>
      <c r="B4" s="372" t="s">
        <v>30</v>
      </c>
      <c r="C4" s="272">
        <f>'Tab 1 - Direct Svcs Exp'!$B$5</f>
        <v>0</v>
      </c>
      <c r="D4" s="236"/>
      <c r="E4" s="236"/>
      <c r="F4" s="236"/>
      <c r="G4" s="236"/>
      <c r="H4" s="236"/>
      <c r="I4" s="237"/>
    </row>
    <row r="5" spans="1:9" s="5" customFormat="1" ht="12" customHeight="1" x14ac:dyDescent="0.25">
      <c r="A5" s="3"/>
      <c r="B5" s="3"/>
      <c r="C5" s="3"/>
      <c r="D5" s="3"/>
      <c r="E5" s="3"/>
      <c r="F5" s="4"/>
      <c r="G5" s="4"/>
    </row>
    <row r="6" spans="1:9" s="5" customFormat="1" x14ac:dyDescent="0.25">
      <c r="A6" s="129"/>
      <c r="B6" s="130"/>
      <c r="C6" s="130"/>
      <c r="D6" s="131" t="s">
        <v>33</v>
      </c>
      <c r="E6" s="250" t="s">
        <v>59</v>
      </c>
      <c r="F6" s="251"/>
      <c r="G6" s="251"/>
      <c r="H6" s="251"/>
      <c r="I6" s="252"/>
    </row>
    <row r="7" spans="1:9" x14ac:dyDescent="0.25">
      <c r="A7" s="128" t="s">
        <v>55</v>
      </c>
      <c r="B7" s="128" t="s">
        <v>56</v>
      </c>
      <c r="C7" s="128" t="s">
        <v>57</v>
      </c>
      <c r="D7" s="132" t="s">
        <v>63</v>
      </c>
      <c r="E7" s="7" t="s">
        <v>32</v>
      </c>
      <c r="F7" s="7" t="s">
        <v>43</v>
      </c>
      <c r="G7" s="7" t="s">
        <v>54</v>
      </c>
      <c r="H7" s="7" t="s">
        <v>58</v>
      </c>
      <c r="I7" s="6" t="s">
        <v>33</v>
      </c>
    </row>
    <row r="8" spans="1:9" x14ac:dyDescent="0.25">
      <c r="A8" s="122"/>
      <c r="B8" s="122"/>
      <c r="C8" s="122"/>
      <c r="D8" s="122"/>
      <c r="E8" s="123"/>
      <c r="F8" s="123"/>
      <c r="G8" s="123"/>
      <c r="H8" s="123"/>
      <c r="I8" s="120">
        <f>SUM(E8:H8)</f>
        <v>0</v>
      </c>
    </row>
    <row r="9" spans="1:9" x14ac:dyDescent="0.25">
      <c r="A9" s="122"/>
      <c r="B9" s="122"/>
      <c r="C9" s="122"/>
      <c r="D9" s="122"/>
      <c r="E9" s="123"/>
      <c r="F9" s="123"/>
      <c r="G9" s="123"/>
      <c r="H9" s="123"/>
      <c r="I9" s="120">
        <f t="shared" ref="I9:I56" si="0">SUM(E9:H9)</f>
        <v>0</v>
      </c>
    </row>
    <row r="10" spans="1:9" x14ac:dyDescent="0.25">
      <c r="A10" s="122"/>
      <c r="B10" s="122"/>
      <c r="C10" s="122"/>
      <c r="D10" s="122"/>
      <c r="E10" s="123"/>
      <c r="F10" s="123"/>
      <c r="G10" s="123"/>
      <c r="H10" s="123"/>
      <c r="I10" s="120">
        <f t="shared" si="0"/>
        <v>0</v>
      </c>
    </row>
    <row r="11" spans="1:9" x14ac:dyDescent="0.25">
      <c r="A11" s="122"/>
      <c r="B11" s="122"/>
      <c r="C11" s="122"/>
      <c r="D11" s="122"/>
      <c r="E11" s="123"/>
      <c r="F11" s="123"/>
      <c r="G11" s="123"/>
      <c r="H11" s="123"/>
      <c r="I11" s="120">
        <f t="shared" si="0"/>
        <v>0</v>
      </c>
    </row>
    <row r="12" spans="1:9" x14ac:dyDescent="0.25">
      <c r="A12" s="122"/>
      <c r="B12" s="122"/>
      <c r="C12" s="122"/>
      <c r="D12" s="122"/>
      <c r="E12" s="123"/>
      <c r="F12" s="123"/>
      <c r="G12" s="123"/>
      <c r="H12" s="123"/>
      <c r="I12" s="120">
        <f t="shared" si="0"/>
        <v>0</v>
      </c>
    </row>
    <row r="13" spans="1:9" x14ac:dyDescent="0.25">
      <c r="A13" s="122"/>
      <c r="B13" s="122"/>
      <c r="C13" s="122"/>
      <c r="D13" s="122"/>
      <c r="E13" s="123"/>
      <c r="F13" s="123"/>
      <c r="G13" s="123"/>
      <c r="H13" s="123"/>
      <c r="I13" s="120">
        <f t="shared" si="0"/>
        <v>0</v>
      </c>
    </row>
    <row r="14" spans="1:9" x14ac:dyDescent="0.25">
      <c r="A14" s="122"/>
      <c r="B14" s="122"/>
      <c r="C14" s="122"/>
      <c r="D14" s="122"/>
      <c r="E14" s="123"/>
      <c r="F14" s="123"/>
      <c r="G14" s="123"/>
      <c r="H14" s="123"/>
      <c r="I14" s="120">
        <f t="shared" si="0"/>
        <v>0</v>
      </c>
    </row>
    <row r="15" spans="1:9" x14ac:dyDescent="0.25">
      <c r="A15" s="122"/>
      <c r="B15" s="122"/>
      <c r="C15" s="122"/>
      <c r="D15" s="122"/>
      <c r="E15" s="123"/>
      <c r="F15" s="123"/>
      <c r="G15" s="123"/>
      <c r="H15" s="123"/>
      <c r="I15" s="120">
        <f t="shared" si="0"/>
        <v>0</v>
      </c>
    </row>
    <row r="16" spans="1:9" x14ac:dyDescent="0.25">
      <c r="A16" s="122"/>
      <c r="B16" s="122"/>
      <c r="C16" s="122"/>
      <c r="D16" s="122"/>
      <c r="E16" s="123"/>
      <c r="F16" s="123"/>
      <c r="G16" s="123"/>
      <c r="H16" s="123"/>
      <c r="I16" s="120">
        <f t="shared" si="0"/>
        <v>0</v>
      </c>
    </row>
    <row r="17" spans="1:9" x14ac:dyDescent="0.25">
      <c r="A17" s="122"/>
      <c r="B17" s="122"/>
      <c r="C17" s="122"/>
      <c r="D17" s="122"/>
      <c r="E17" s="123"/>
      <c r="F17" s="123"/>
      <c r="G17" s="123"/>
      <c r="H17" s="123"/>
      <c r="I17" s="120">
        <f t="shared" si="0"/>
        <v>0</v>
      </c>
    </row>
    <row r="18" spans="1:9" x14ac:dyDescent="0.25">
      <c r="A18" s="122"/>
      <c r="B18" s="122"/>
      <c r="C18" s="122"/>
      <c r="D18" s="122"/>
      <c r="E18" s="123"/>
      <c r="F18" s="123"/>
      <c r="G18" s="123"/>
      <c r="H18" s="123"/>
      <c r="I18" s="120">
        <f t="shared" si="0"/>
        <v>0</v>
      </c>
    </row>
    <row r="19" spans="1:9" x14ac:dyDescent="0.25">
      <c r="A19" s="122"/>
      <c r="B19" s="122"/>
      <c r="C19" s="122"/>
      <c r="D19" s="122"/>
      <c r="E19" s="123"/>
      <c r="F19" s="123"/>
      <c r="G19" s="123"/>
      <c r="H19" s="123"/>
      <c r="I19" s="120">
        <f t="shared" si="0"/>
        <v>0</v>
      </c>
    </row>
    <row r="20" spans="1:9" x14ac:dyDescent="0.25">
      <c r="A20" s="122"/>
      <c r="B20" s="122"/>
      <c r="C20" s="122"/>
      <c r="D20" s="122"/>
      <c r="E20" s="123"/>
      <c r="F20" s="123"/>
      <c r="G20" s="123"/>
      <c r="H20" s="123"/>
      <c r="I20" s="120">
        <f t="shared" si="0"/>
        <v>0</v>
      </c>
    </row>
    <row r="21" spans="1:9" x14ac:dyDescent="0.25">
      <c r="A21" s="122"/>
      <c r="B21" s="122"/>
      <c r="C21" s="122"/>
      <c r="D21" s="122"/>
      <c r="E21" s="123"/>
      <c r="F21" s="123"/>
      <c r="G21" s="123"/>
      <c r="H21" s="123"/>
      <c r="I21" s="120">
        <f t="shared" si="0"/>
        <v>0</v>
      </c>
    </row>
    <row r="22" spans="1:9" x14ac:dyDescent="0.25">
      <c r="A22" s="122"/>
      <c r="B22" s="122"/>
      <c r="C22" s="122"/>
      <c r="D22" s="122"/>
      <c r="E22" s="123"/>
      <c r="F22" s="123"/>
      <c r="G22" s="123"/>
      <c r="H22" s="123"/>
      <c r="I22" s="120">
        <f t="shared" si="0"/>
        <v>0</v>
      </c>
    </row>
    <row r="23" spans="1:9" x14ac:dyDescent="0.25">
      <c r="A23" s="122"/>
      <c r="B23" s="122"/>
      <c r="C23" s="122"/>
      <c r="D23" s="122"/>
      <c r="E23" s="123"/>
      <c r="F23" s="123"/>
      <c r="G23" s="123"/>
      <c r="H23" s="123"/>
      <c r="I23" s="120">
        <f t="shared" si="0"/>
        <v>0</v>
      </c>
    </row>
    <row r="24" spans="1:9" x14ac:dyDescent="0.25">
      <c r="A24" s="122"/>
      <c r="B24" s="122"/>
      <c r="C24" s="122"/>
      <c r="D24" s="122"/>
      <c r="E24" s="123"/>
      <c r="F24" s="123"/>
      <c r="G24" s="123"/>
      <c r="H24" s="123"/>
      <c r="I24" s="120">
        <f t="shared" si="0"/>
        <v>0</v>
      </c>
    </row>
    <row r="25" spans="1:9" x14ac:dyDescent="0.25">
      <c r="A25" s="122"/>
      <c r="B25" s="122"/>
      <c r="C25" s="122"/>
      <c r="D25" s="122"/>
      <c r="E25" s="123"/>
      <c r="F25" s="123"/>
      <c r="G25" s="123"/>
      <c r="H25" s="123"/>
      <c r="I25" s="120">
        <f t="shared" si="0"/>
        <v>0</v>
      </c>
    </row>
    <row r="26" spans="1:9" x14ac:dyDescent="0.25">
      <c r="A26" s="122"/>
      <c r="B26" s="122"/>
      <c r="C26" s="122"/>
      <c r="D26" s="122"/>
      <c r="E26" s="123"/>
      <c r="F26" s="123"/>
      <c r="G26" s="123"/>
      <c r="H26" s="123"/>
      <c r="I26" s="120">
        <f t="shared" si="0"/>
        <v>0</v>
      </c>
    </row>
    <row r="27" spans="1:9" x14ac:dyDescent="0.25">
      <c r="A27" s="122"/>
      <c r="B27" s="122"/>
      <c r="C27" s="122"/>
      <c r="D27" s="122"/>
      <c r="E27" s="123"/>
      <c r="F27" s="123"/>
      <c r="G27" s="123"/>
      <c r="H27" s="123"/>
      <c r="I27" s="120">
        <f t="shared" si="0"/>
        <v>0</v>
      </c>
    </row>
    <row r="28" spans="1:9" x14ac:dyDescent="0.25">
      <c r="A28" s="122"/>
      <c r="B28" s="122"/>
      <c r="C28" s="122"/>
      <c r="D28" s="122"/>
      <c r="E28" s="123"/>
      <c r="F28" s="123"/>
      <c r="G28" s="123"/>
      <c r="H28" s="123"/>
      <c r="I28" s="120">
        <f t="shared" si="0"/>
        <v>0</v>
      </c>
    </row>
    <row r="29" spans="1:9" x14ac:dyDescent="0.25">
      <c r="A29" s="122"/>
      <c r="B29" s="122"/>
      <c r="C29" s="122"/>
      <c r="D29" s="122"/>
      <c r="E29" s="123"/>
      <c r="F29" s="123"/>
      <c r="G29" s="123"/>
      <c r="H29" s="123"/>
      <c r="I29" s="120">
        <f t="shared" si="0"/>
        <v>0</v>
      </c>
    </row>
    <row r="30" spans="1:9" x14ac:dyDescent="0.25">
      <c r="A30" s="122"/>
      <c r="B30" s="122"/>
      <c r="C30" s="122"/>
      <c r="D30" s="122"/>
      <c r="E30" s="123"/>
      <c r="F30" s="123"/>
      <c r="G30" s="123"/>
      <c r="H30" s="123"/>
      <c r="I30" s="120">
        <f t="shared" si="0"/>
        <v>0</v>
      </c>
    </row>
    <row r="31" spans="1:9" x14ac:dyDescent="0.25">
      <c r="A31" s="122"/>
      <c r="B31" s="122"/>
      <c r="C31" s="122"/>
      <c r="D31" s="122"/>
      <c r="E31" s="123"/>
      <c r="F31" s="123"/>
      <c r="G31" s="123"/>
      <c r="H31" s="123"/>
      <c r="I31" s="120">
        <f t="shared" si="0"/>
        <v>0</v>
      </c>
    </row>
    <row r="32" spans="1:9" x14ac:dyDescent="0.25">
      <c r="A32" s="122"/>
      <c r="B32" s="122"/>
      <c r="C32" s="122"/>
      <c r="D32" s="122"/>
      <c r="E32" s="123"/>
      <c r="F32" s="123"/>
      <c r="G32" s="123"/>
      <c r="H32" s="123"/>
      <c r="I32" s="120">
        <f t="shared" si="0"/>
        <v>0</v>
      </c>
    </row>
    <row r="33" spans="1:9" x14ac:dyDescent="0.25">
      <c r="A33" s="122"/>
      <c r="B33" s="122"/>
      <c r="C33" s="122"/>
      <c r="D33" s="122"/>
      <c r="E33" s="123"/>
      <c r="F33" s="123"/>
      <c r="G33" s="123"/>
      <c r="H33" s="123"/>
      <c r="I33" s="120">
        <f t="shared" si="0"/>
        <v>0</v>
      </c>
    </row>
    <row r="34" spans="1:9" x14ac:dyDescent="0.25">
      <c r="A34" s="122"/>
      <c r="B34" s="122"/>
      <c r="C34" s="122"/>
      <c r="D34" s="122"/>
      <c r="E34" s="123"/>
      <c r="F34" s="123"/>
      <c r="G34" s="123"/>
      <c r="H34" s="123"/>
      <c r="I34" s="120">
        <f t="shared" si="0"/>
        <v>0</v>
      </c>
    </row>
    <row r="35" spans="1:9" x14ac:dyDescent="0.25">
      <c r="A35" s="122"/>
      <c r="B35" s="122"/>
      <c r="C35" s="122"/>
      <c r="D35" s="122"/>
      <c r="E35" s="123"/>
      <c r="F35" s="123"/>
      <c r="G35" s="123"/>
      <c r="H35" s="123"/>
      <c r="I35" s="120">
        <f t="shared" si="0"/>
        <v>0</v>
      </c>
    </row>
    <row r="36" spans="1:9" x14ac:dyDescent="0.25">
      <c r="A36" s="122"/>
      <c r="B36" s="122"/>
      <c r="C36" s="122"/>
      <c r="D36" s="122"/>
      <c r="E36" s="123"/>
      <c r="F36" s="123"/>
      <c r="G36" s="123"/>
      <c r="H36" s="123"/>
      <c r="I36" s="120">
        <f t="shared" si="0"/>
        <v>0</v>
      </c>
    </row>
    <row r="37" spans="1:9" x14ac:dyDescent="0.25">
      <c r="A37" s="122"/>
      <c r="B37" s="122"/>
      <c r="C37" s="122"/>
      <c r="D37" s="122"/>
      <c r="E37" s="123"/>
      <c r="F37" s="123"/>
      <c r="G37" s="123"/>
      <c r="H37" s="123"/>
      <c r="I37" s="120">
        <f t="shared" si="0"/>
        <v>0</v>
      </c>
    </row>
    <row r="38" spans="1:9" x14ac:dyDescent="0.25">
      <c r="A38" s="122"/>
      <c r="B38" s="122"/>
      <c r="C38" s="122"/>
      <c r="D38" s="122"/>
      <c r="E38" s="123"/>
      <c r="F38" s="123"/>
      <c r="G38" s="123"/>
      <c r="H38" s="123"/>
      <c r="I38" s="120">
        <f t="shared" si="0"/>
        <v>0</v>
      </c>
    </row>
    <row r="39" spans="1:9" x14ac:dyDescent="0.25">
      <c r="A39" s="122"/>
      <c r="B39" s="122"/>
      <c r="C39" s="122"/>
      <c r="D39" s="122"/>
      <c r="E39" s="123"/>
      <c r="F39" s="123"/>
      <c r="G39" s="123"/>
      <c r="H39" s="123"/>
      <c r="I39" s="120">
        <f t="shared" si="0"/>
        <v>0</v>
      </c>
    </row>
    <row r="40" spans="1:9" x14ac:dyDescent="0.25">
      <c r="A40" s="122"/>
      <c r="B40" s="122"/>
      <c r="C40" s="122"/>
      <c r="D40" s="122"/>
      <c r="E40" s="123"/>
      <c r="F40" s="123"/>
      <c r="G40" s="123"/>
      <c r="H40" s="123"/>
      <c r="I40" s="120">
        <f t="shared" si="0"/>
        <v>0</v>
      </c>
    </row>
    <row r="41" spans="1:9" x14ac:dyDescent="0.25">
      <c r="A41" s="122"/>
      <c r="B41" s="122"/>
      <c r="C41" s="122"/>
      <c r="D41" s="122"/>
      <c r="E41" s="123"/>
      <c r="F41" s="123"/>
      <c r="G41" s="123"/>
      <c r="H41" s="123"/>
      <c r="I41" s="120">
        <f t="shared" si="0"/>
        <v>0</v>
      </c>
    </row>
    <row r="42" spans="1:9" x14ac:dyDescent="0.25">
      <c r="A42" s="122"/>
      <c r="B42" s="122"/>
      <c r="C42" s="122"/>
      <c r="D42" s="122"/>
      <c r="E42" s="123"/>
      <c r="F42" s="123"/>
      <c r="G42" s="123"/>
      <c r="H42" s="123"/>
      <c r="I42" s="120">
        <f t="shared" si="0"/>
        <v>0</v>
      </c>
    </row>
    <row r="43" spans="1:9" x14ac:dyDescent="0.25">
      <c r="A43" s="122"/>
      <c r="B43" s="122"/>
      <c r="C43" s="122"/>
      <c r="D43" s="122"/>
      <c r="E43" s="123"/>
      <c r="F43" s="123"/>
      <c r="G43" s="123"/>
      <c r="H43" s="123"/>
      <c r="I43" s="120">
        <f t="shared" si="0"/>
        <v>0</v>
      </c>
    </row>
    <row r="44" spans="1:9" x14ac:dyDescent="0.25">
      <c r="A44" s="122"/>
      <c r="B44" s="122"/>
      <c r="C44" s="122"/>
      <c r="D44" s="122"/>
      <c r="E44" s="123"/>
      <c r="F44" s="123"/>
      <c r="G44" s="123"/>
      <c r="H44" s="123"/>
      <c r="I44" s="120">
        <f t="shared" si="0"/>
        <v>0</v>
      </c>
    </row>
    <row r="45" spans="1:9" x14ac:dyDescent="0.25">
      <c r="A45" s="122"/>
      <c r="B45" s="122"/>
      <c r="C45" s="122"/>
      <c r="D45" s="122"/>
      <c r="E45" s="123"/>
      <c r="F45" s="123"/>
      <c r="G45" s="123"/>
      <c r="H45" s="123"/>
      <c r="I45" s="120">
        <f t="shared" si="0"/>
        <v>0</v>
      </c>
    </row>
    <row r="46" spans="1:9" x14ac:dyDescent="0.25">
      <c r="A46" s="122"/>
      <c r="B46" s="122"/>
      <c r="C46" s="122"/>
      <c r="D46" s="122"/>
      <c r="E46" s="123"/>
      <c r="F46" s="123"/>
      <c r="G46" s="123"/>
      <c r="H46" s="123"/>
      <c r="I46" s="120">
        <f t="shared" si="0"/>
        <v>0</v>
      </c>
    </row>
    <row r="47" spans="1:9" x14ac:dyDescent="0.25">
      <c r="A47" s="122"/>
      <c r="B47" s="122"/>
      <c r="C47" s="122"/>
      <c r="D47" s="122"/>
      <c r="E47" s="123"/>
      <c r="F47" s="123"/>
      <c r="G47" s="123"/>
      <c r="H47" s="123"/>
      <c r="I47" s="120">
        <f t="shared" si="0"/>
        <v>0</v>
      </c>
    </row>
    <row r="48" spans="1:9" x14ac:dyDescent="0.25">
      <c r="A48" s="122"/>
      <c r="B48" s="122"/>
      <c r="C48" s="122"/>
      <c r="D48" s="122"/>
      <c r="E48" s="123"/>
      <c r="F48" s="123"/>
      <c r="G48" s="123"/>
      <c r="H48" s="123"/>
      <c r="I48" s="120">
        <f t="shared" si="0"/>
        <v>0</v>
      </c>
    </row>
    <row r="49" spans="1:9" x14ac:dyDescent="0.25">
      <c r="A49" s="122"/>
      <c r="B49" s="122"/>
      <c r="C49" s="122"/>
      <c r="D49" s="122"/>
      <c r="E49" s="123"/>
      <c r="F49" s="123"/>
      <c r="G49" s="123"/>
      <c r="H49" s="123"/>
      <c r="I49" s="120">
        <f t="shared" si="0"/>
        <v>0</v>
      </c>
    </row>
    <row r="50" spans="1:9" x14ac:dyDescent="0.25">
      <c r="A50" s="122"/>
      <c r="B50" s="122"/>
      <c r="C50" s="122"/>
      <c r="D50" s="122"/>
      <c r="E50" s="123"/>
      <c r="F50" s="123"/>
      <c r="G50" s="123"/>
      <c r="H50" s="123"/>
      <c r="I50" s="120">
        <f t="shared" si="0"/>
        <v>0</v>
      </c>
    </row>
    <row r="51" spans="1:9" x14ac:dyDescent="0.25">
      <c r="A51" s="122"/>
      <c r="B51" s="122"/>
      <c r="C51" s="122"/>
      <c r="D51" s="122"/>
      <c r="E51" s="123"/>
      <c r="F51" s="123"/>
      <c r="G51" s="123"/>
      <c r="H51" s="123"/>
      <c r="I51" s="120">
        <f t="shared" si="0"/>
        <v>0</v>
      </c>
    </row>
    <row r="52" spans="1:9" x14ac:dyDescent="0.25">
      <c r="A52" s="122"/>
      <c r="B52" s="122"/>
      <c r="C52" s="122"/>
      <c r="D52" s="122"/>
      <c r="E52" s="123"/>
      <c r="F52" s="123"/>
      <c r="G52" s="123"/>
      <c r="H52" s="123"/>
      <c r="I52" s="120">
        <f t="shared" si="0"/>
        <v>0</v>
      </c>
    </row>
    <row r="53" spans="1:9" x14ac:dyDescent="0.25">
      <c r="A53" s="122"/>
      <c r="B53" s="122"/>
      <c r="C53" s="122"/>
      <c r="D53" s="122"/>
      <c r="E53" s="123"/>
      <c r="F53" s="123"/>
      <c r="G53" s="123"/>
      <c r="H53" s="123"/>
      <c r="I53" s="120">
        <f t="shared" si="0"/>
        <v>0</v>
      </c>
    </row>
    <row r="54" spans="1:9" x14ac:dyDescent="0.25">
      <c r="A54" s="122"/>
      <c r="B54" s="122"/>
      <c r="C54" s="122"/>
      <c r="D54" s="122"/>
      <c r="E54" s="123"/>
      <c r="F54" s="123"/>
      <c r="G54" s="123"/>
      <c r="H54" s="123"/>
      <c r="I54" s="120">
        <f t="shared" si="0"/>
        <v>0</v>
      </c>
    </row>
    <row r="55" spans="1:9" x14ac:dyDescent="0.25">
      <c r="A55" s="122"/>
      <c r="B55" s="122"/>
      <c r="C55" s="122"/>
      <c r="D55" s="122"/>
      <c r="E55" s="123"/>
      <c r="F55" s="123"/>
      <c r="G55" s="123"/>
      <c r="H55" s="123"/>
      <c r="I55" s="120">
        <f t="shared" si="0"/>
        <v>0</v>
      </c>
    </row>
    <row r="56" spans="1:9" ht="15.75" thickBot="1" x14ac:dyDescent="0.3">
      <c r="A56" s="122"/>
      <c r="B56" s="122"/>
      <c r="C56" s="122"/>
      <c r="D56" s="122"/>
      <c r="E56" s="123"/>
      <c r="F56" s="123"/>
      <c r="G56" s="123"/>
      <c r="H56" s="123"/>
      <c r="I56" s="120">
        <f t="shared" si="0"/>
        <v>0</v>
      </c>
    </row>
    <row r="57" spans="1:9" s="2" customFormat="1" ht="16.5" thickTop="1" thickBot="1" x14ac:dyDescent="0.3">
      <c r="A57" s="243"/>
      <c r="B57" s="257"/>
      <c r="C57" s="171" t="s">
        <v>41</v>
      </c>
      <c r="D57" s="121">
        <f t="shared" ref="D57:I57" si="1">SUM(D8:D56)</f>
        <v>0</v>
      </c>
      <c r="E57" s="121">
        <f t="shared" si="1"/>
        <v>0</v>
      </c>
      <c r="F57" s="121">
        <f t="shared" si="1"/>
        <v>0</v>
      </c>
      <c r="G57" s="121">
        <f t="shared" si="1"/>
        <v>0</v>
      </c>
      <c r="H57" s="121">
        <f t="shared" si="1"/>
        <v>0</v>
      </c>
      <c r="I57" s="121">
        <f t="shared" si="1"/>
        <v>0</v>
      </c>
    </row>
    <row r="58" spans="1:9" s="20" customFormat="1" ht="15.75" thickTop="1" x14ac:dyDescent="0.25">
      <c r="A58" s="258"/>
      <c r="B58" s="258"/>
      <c r="C58" s="258"/>
      <c r="D58" s="119"/>
      <c r="E58" s="22"/>
    </row>
    <row r="59" spans="1:9" s="20" customFormat="1" x14ac:dyDescent="0.25">
      <c r="A59" s="109"/>
      <c r="B59" s="109"/>
      <c r="C59" s="109"/>
      <c r="D59" s="119"/>
      <c r="E59" s="22"/>
    </row>
    <row r="60" spans="1:9" x14ac:dyDescent="0.25">
      <c r="A60" s="231" t="s">
        <v>24</v>
      </c>
      <c r="B60" s="232"/>
      <c r="C60" s="232"/>
      <c r="D60" s="232"/>
      <c r="E60" s="232"/>
      <c r="F60" s="232"/>
      <c r="G60" s="232"/>
      <c r="H60" s="232"/>
      <c r="I60" s="233"/>
    </row>
    <row r="61" spans="1:9" x14ac:dyDescent="0.25">
      <c r="A61" s="200"/>
      <c r="B61" s="201"/>
      <c r="C61" s="201"/>
      <c r="D61" s="201"/>
      <c r="E61" s="201"/>
      <c r="F61" s="253"/>
      <c r="G61" s="253"/>
      <c r="H61" s="253"/>
      <c r="I61" s="254"/>
    </row>
    <row r="62" spans="1:9" x14ac:dyDescent="0.25">
      <c r="A62" s="203"/>
      <c r="B62" s="48"/>
      <c r="C62" s="48"/>
      <c r="D62" s="48"/>
      <c r="E62" s="48"/>
      <c r="F62" s="255"/>
      <c r="G62" s="255"/>
      <c r="H62" s="255"/>
      <c r="I62" s="256"/>
    </row>
    <row r="63" spans="1:9" x14ac:dyDescent="0.25">
      <c r="A63" s="203"/>
      <c r="B63" s="48"/>
      <c r="C63" s="48"/>
      <c r="D63" s="48"/>
      <c r="E63" s="48"/>
      <c r="F63" s="255"/>
      <c r="G63" s="255"/>
      <c r="H63" s="255"/>
      <c r="I63" s="256"/>
    </row>
    <row r="64" spans="1:9" x14ac:dyDescent="0.25">
      <c r="A64" s="203"/>
      <c r="B64" s="48"/>
      <c r="C64" s="48"/>
      <c r="D64" s="48"/>
      <c r="E64" s="48"/>
      <c r="F64" s="255"/>
      <c r="G64" s="255"/>
      <c r="H64" s="255"/>
      <c r="I64" s="256"/>
    </row>
    <row r="65" spans="1:9" x14ac:dyDescent="0.25">
      <c r="A65" s="203"/>
      <c r="B65" s="48"/>
      <c r="C65" s="48"/>
      <c r="D65" s="48"/>
      <c r="E65" s="48"/>
      <c r="F65" s="255"/>
      <c r="G65" s="255"/>
      <c r="H65" s="255"/>
      <c r="I65" s="256"/>
    </row>
    <row r="66" spans="1:9" x14ac:dyDescent="0.25">
      <c r="A66" s="203"/>
      <c r="B66" s="48"/>
      <c r="C66" s="48"/>
      <c r="D66" s="48"/>
      <c r="E66" s="48"/>
      <c r="F66" s="255"/>
      <c r="G66" s="255"/>
      <c r="H66" s="255"/>
      <c r="I66" s="256"/>
    </row>
    <row r="67" spans="1:9" x14ac:dyDescent="0.25">
      <c r="A67" s="274" t="s">
        <v>81</v>
      </c>
      <c r="B67" s="201"/>
      <c r="C67" s="201"/>
      <c r="D67" s="201"/>
      <c r="E67" s="201"/>
      <c r="F67" s="253"/>
      <c r="G67" s="253"/>
      <c r="H67" s="253"/>
      <c r="I67" s="253"/>
    </row>
    <row r="68" spans="1:9" x14ac:dyDescent="0.25"/>
  </sheetData>
  <sheetProtection algorithmName="SHA-512" hashValue="YoUPhqT184y7IUflL9bdKOTc4R1DoRPXVEPBhWaLx+WRfBPkxY8m7N/N9KWvGMDp7WnWTSDAqmvGeYtFdWVE0w==" saltValue="G+PYy85Gms23WURPNgMHCw==" spinCount="100000" sheet="1" objects="1" scenarios="1"/>
  <printOptions horizontalCentered="1"/>
  <pageMargins left="0.25" right="0.25" top="0.75" bottom="0.5" header="0.25" footer="0"/>
  <pageSetup scale="71" orientation="portrait" r:id="rId1"/>
  <headerFooter alignWithMargins="0">
    <oddHeader>&amp;C&amp;"Calibri,Bold"&amp;14Intensive Residential  Treatment Services (IRTS)
Space Designation</oddHeader>
    <oddFooter>&amp;L&amp;8Source: DHS - Behavioral Health Division&amp;R&amp;8Version  - September,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6" tint="0.59999389629810485"/>
    <pageSetUpPr fitToPage="1"/>
  </sheetPr>
  <dimension ref="A1:I49"/>
  <sheetViews>
    <sheetView topLeftCell="A31" zoomScale="102" zoomScaleNormal="102" workbookViewId="0">
      <selection activeCell="E23" sqref="E23"/>
    </sheetView>
  </sheetViews>
  <sheetFormatPr defaultColWidth="0" defaultRowHeight="14.25" zeroHeight="1" x14ac:dyDescent="0.2"/>
  <cols>
    <col min="1" max="2" width="3.5703125" style="351" customWidth="1"/>
    <col min="3" max="3" width="3.5703125" style="91" customWidth="1"/>
    <col min="4" max="7" width="18.5703125" style="91" customWidth="1"/>
    <col min="8" max="8" width="3.5703125" style="351" customWidth="1"/>
    <col min="9" max="9" width="0" style="91" hidden="1" customWidth="1"/>
    <col min="10" max="16384" width="9.140625" style="91" hidden="1"/>
  </cols>
  <sheetData>
    <row r="1" spans="1:8" ht="18.75" x14ac:dyDescent="0.3">
      <c r="C1" s="350"/>
      <c r="D1" s="260">
        <f>'Tab 1 - Direct Svcs Exp'!$B$2</f>
        <v>0</v>
      </c>
      <c r="E1" s="259"/>
      <c r="F1" s="259"/>
      <c r="G1" s="259"/>
    </row>
    <row r="2" spans="1:8" x14ac:dyDescent="0.2"/>
    <row r="3" spans="1:8" x14ac:dyDescent="0.2"/>
    <row r="4" spans="1:8" s="1" customFormat="1" ht="15" x14ac:dyDescent="0.25">
      <c r="A4" s="20"/>
      <c r="B4" s="20"/>
      <c r="D4" s="1" t="s">
        <v>45</v>
      </c>
      <c r="G4" s="27">
        <f>'Tab 1 - Direct Svcs Exp'!G48</f>
        <v>0</v>
      </c>
      <c r="H4" s="20"/>
    </row>
    <row r="5" spans="1:8" s="1" customFormat="1" ht="15" x14ac:dyDescent="0.25">
      <c r="A5" s="20"/>
      <c r="B5" s="20"/>
      <c r="H5" s="20"/>
    </row>
    <row r="6" spans="1:8" s="1" customFormat="1" ht="17.25" x14ac:dyDescent="0.4">
      <c r="A6" s="20"/>
      <c r="B6" s="20"/>
      <c r="D6" s="1" t="s">
        <v>142</v>
      </c>
      <c r="G6" s="92">
        <f>G4*0.37</f>
        <v>0</v>
      </c>
      <c r="H6" s="20"/>
    </row>
    <row r="7" spans="1:8" s="1" customFormat="1" ht="15" x14ac:dyDescent="0.25">
      <c r="A7" s="20"/>
      <c r="B7" s="20"/>
      <c r="H7" s="20"/>
    </row>
    <row r="8" spans="1:8" s="1" customFormat="1" ht="15" x14ac:dyDescent="0.25">
      <c r="A8" s="20"/>
      <c r="B8" s="20"/>
      <c r="D8" s="1" t="s">
        <v>50</v>
      </c>
      <c r="G8" s="27">
        <f>G4+G6</f>
        <v>0</v>
      </c>
      <c r="H8" s="20"/>
    </row>
    <row r="9" spans="1:8" s="1" customFormat="1" ht="15" x14ac:dyDescent="0.25">
      <c r="A9" s="20"/>
      <c r="B9" s="20"/>
      <c r="H9" s="20"/>
    </row>
    <row r="10" spans="1:8" s="1" customFormat="1" ht="15" x14ac:dyDescent="0.25">
      <c r="A10" s="20"/>
      <c r="B10" s="20"/>
      <c r="D10" s="1" t="s">
        <v>52</v>
      </c>
      <c r="G10" s="27">
        <f>'Tab 3 - Allocated Space Costs'!J35</f>
        <v>0</v>
      </c>
      <c r="H10" s="20"/>
    </row>
    <row r="11" spans="1:8" s="1" customFormat="1" ht="15" x14ac:dyDescent="0.25">
      <c r="A11" s="20"/>
      <c r="B11" s="20"/>
      <c r="H11" s="20"/>
    </row>
    <row r="12" spans="1:8" s="1" customFormat="1" ht="15" hidden="1" x14ac:dyDescent="0.25">
      <c r="A12" s="20"/>
      <c r="B12" s="20"/>
      <c r="D12" s="1" t="s">
        <v>53</v>
      </c>
      <c r="G12" s="27">
        <f>G8+G10</f>
        <v>0</v>
      </c>
      <c r="H12" s="20"/>
    </row>
    <row r="13" spans="1:8" s="1" customFormat="1" ht="15" hidden="1" x14ac:dyDescent="0.25">
      <c r="A13" s="20"/>
      <c r="B13" s="20"/>
      <c r="H13" s="20"/>
    </row>
    <row r="14" spans="1:8" s="1" customFormat="1" ht="17.25" hidden="1" x14ac:dyDescent="0.4">
      <c r="A14" s="20"/>
      <c r="B14" s="20"/>
      <c r="D14" s="1" t="s">
        <v>62</v>
      </c>
      <c r="G14" s="92">
        <f>G12*0</f>
        <v>0</v>
      </c>
      <c r="H14" s="20"/>
    </row>
    <row r="15" spans="1:8" s="1" customFormat="1" ht="15" hidden="1" x14ac:dyDescent="0.25">
      <c r="A15" s="20"/>
      <c r="B15" s="20"/>
      <c r="H15" s="20"/>
    </row>
    <row r="16" spans="1:8" s="1" customFormat="1" ht="15" x14ac:dyDescent="0.25">
      <c r="A16" s="20"/>
      <c r="B16" s="20"/>
      <c r="C16" s="344"/>
      <c r="D16" s="347" t="s">
        <v>46</v>
      </c>
      <c r="E16" s="347"/>
      <c r="F16" s="347"/>
      <c r="G16" s="348">
        <f>G8+G10</f>
        <v>0</v>
      </c>
      <c r="H16" s="20"/>
    </row>
    <row r="17" spans="1:7" s="20" customFormat="1" ht="15" x14ac:dyDescent="0.25">
      <c r="D17" s="345"/>
      <c r="E17" s="345"/>
      <c r="F17" s="345"/>
      <c r="G17" s="346"/>
    </row>
    <row r="18" spans="1:7" s="20" customFormat="1" ht="15" x14ac:dyDescent="0.25">
      <c r="D18" s="345"/>
      <c r="E18" s="345"/>
      <c r="F18" s="345"/>
      <c r="G18" s="346"/>
    </row>
    <row r="19" spans="1:7" s="20" customFormat="1" ht="15" x14ac:dyDescent="0.25">
      <c r="D19" s="345"/>
      <c r="E19" s="345"/>
      <c r="F19" s="345"/>
      <c r="G19" s="346"/>
    </row>
    <row r="20" spans="1:7" s="20" customFormat="1" ht="14.45" customHeight="1" x14ac:dyDescent="0.25">
      <c r="C20" s="364" t="s">
        <v>166</v>
      </c>
      <c r="D20" s="363"/>
      <c r="E20" s="363"/>
      <c r="F20" s="363"/>
      <c r="G20" s="363"/>
    </row>
    <row r="21" spans="1:7" s="20" customFormat="1" ht="14.45" customHeight="1" x14ac:dyDescent="0.25">
      <c r="C21" s="364" t="s">
        <v>143</v>
      </c>
      <c r="D21" s="363"/>
      <c r="E21" s="363"/>
      <c r="F21" s="363"/>
      <c r="G21" s="363"/>
    </row>
    <row r="22" spans="1:7" s="20" customFormat="1" ht="14.45" customHeight="1" x14ac:dyDescent="0.25">
      <c r="C22" s="361"/>
      <c r="D22" s="361"/>
      <c r="E22" s="361"/>
      <c r="F22" s="361"/>
      <c r="G22" s="361"/>
    </row>
    <row r="23" spans="1:7" s="20" customFormat="1" ht="15" x14ac:dyDescent="0.25">
      <c r="C23" s="365" t="s">
        <v>139</v>
      </c>
      <c r="D23" s="365"/>
      <c r="E23" s="365"/>
      <c r="F23" s="365" t="s">
        <v>144</v>
      </c>
      <c r="G23" s="360" t="s">
        <v>167</v>
      </c>
    </row>
    <row r="24" spans="1:7" s="20" customFormat="1" ht="14.45" customHeight="1" x14ac:dyDescent="0.25">
      <c r="C24" s="139" t="s">
        <v>140</v>
      </c>
      <c r="D24" s="139"/>
      <c r="E24" s="139"/>
      <c r="F24" s="139"/>
      <c r="G24" s="362" t="s">
        <v>141</v>
      </c>
    </row>
    <row r="25" spans="1:7" s="20" customFormat="1" ht="14.45" customHeight="1" x14ac:dyDescent="0.25">
      <c r="C25" s="139" t="s">
        <v>140</v>
      </c>
      <c r="D25" s="139"/>
      <c r="E25" s="139"/>
      <c r="F25" s="139"/>
      <c r="G25" s="362" t="s">
        <v>141</v>
      </c>
    </row>
    <row r="26" spans="1:7" s="20" customFormat="1" ht="14.45" customHeight="1" x14ac:dyDescent="0.25">
      <c r="C26" s="139" t="s">
        <v>140</v>
      </c>
      <c r="D26" s="139"/>
      <c r="E26" s="139"/>
      <c r="F26" s="139"/>
      <c r="G26" s="362" t="s">
        <v>141</v>
      </c>
    </row>
    <row r="27" spans="1:7" s="20" customFormat="1" ht="14.45" customHeight="1" x14ac:dyDescent="0.25">
      <c r="C27" s="139" t="s">
        <v>140</v>
      </c>
      <c r="D27" s="139"/>
      <c r="E27" s="139"/>
      <c r="F27" s="139"/>
      <c r="G27" s="362" t="s">
        <v>141</v>
      </c>
    </row>
    <row r="28" spans="1:7" s="20" customFormat="1" ht="15" x14ac:dyDescent="0.25">
      <c r="D28" s="345"/>
      <c r="E28" s="345"/>
      <c r="F28" s="345"/>
      <c r="G28" s="346"/>
    </row>
    <row r="29" spans="1:7" s="20" customFormat="1" ht="15" x14ac:dyDescent="0.25">
      <c r="A29" s="21"/>
      <c r="B29" s="21"/>
      <c r="C29" s="21"/>
      <c r="D29" s="21"/>
      <c r="E29" s="21"/>
      <c r="F29" s="355"/>
      <c r="G29" s="356"/>
    </row>
    <row r="30" spans="1:7" s="20" customFormat="1" ht="15" x14ac:dyDescent="0.25">
      <c r="A30" s="21"/>
      <c r="B30" s="21"/>
      <c r="C30" s="21"/>
      <c r="D30" s="21"/>
      <c r="E30" s="21"/>
      <c r="F30" s="355"/>
      <c r="G30" s="356"/>
    </row>
    <row r="31" spans="1:7" s="20" customFormat="1" ht="15" x14ac:dyDescent="0.25">
      <c r="A31" s="21"/>
      <c r="B31" s="21"/>
      <c r="C31" s="21"/>
      <c r="D31" s="21"/>
      <c r="E31" s="21"/>
      <c r="F31" s="355"/>
      <c r="G31" s="356"/>
    </row>
    <row r="32" spans="1:7" s="20" customFormat="1" ht="15" x14ac:dyDescent="0.25">
      <c r="A32" s="21"/>
      <c r="B32" s="21"/>
      <c r="C32" s="21"/>
      <c r="D32" s="21"/>
      <c r="E32" s="21"/>
      <c r="F32" s="355"/>
      <c r="G32" s="356"/>
    </row>
    <row r="33" spans="1:7" s="20" customFormat="1" ht="15" x14ac:dyDescent="0.25">
      <c r="A33" s="21"/>
      <c r="B33" s="21"/>
      <c r="C33" s="21"/>
      <c r="D33" s="21"/>
      <c r="E33" s="21"/>
      <c r="F33" s="355"/>
      <c r="G33" s="356"/>
    </row>
    <row r="34" spans="1:7" s="20" customFormat="1" ht="15" x14ac:dyDescent="0.25">
      <c r="A34" s="21"/>
      <c r="B34" s="21"/>
      <c r="C34" s="21"/>
      <c r="D34" s="349" t="s">
        <v>129</v>
      </c>
      <c r="E34" s="21"/>
      <c r="F34" s="355"/>
      <c r="G34" s="356"/>
    </row>
    <row r="35" spans="1:7" s="20" customFormat="1" ht="15" x14ac:dyDescent="0.25">
      <c r="A35" s="21"/>
      <c r="B35" s="21"/>
      <c r="C35" s="21"/>
      <c r="D35" s="349" t="s">
        <v>130</v>
      </c>
      <c r="E35" s="21"/>
      <c r="F35" s="355"/>
      <c r="G35" s="356"/>
    </row>
    <row r="36" spans="1:7" s="20" customFormat="1" ht="15" x14ac:dyDescent="0.25">
      <c r="A36" s="21"/>
      <c r="B36" s="21"/>
      <c r="C36" s="21"/>
      <c r="D36" s="349" t="s">
        <v>131</v>
      </c>
      <c r="E36" s="355"/>
      <c r="F36" s="355"/>
      <c r="G36" s="356"/>
    </row>
    <row r="37" spans="1:7" s="20" customFormat="1" ht="15" x14ac:dyDescent="0.25">
      <c r="A37" s="21"/>
      <c r="B37" s="21"/>
      <c r="C37" s="21"/>
      <c r="D37" s="349" t="s">
        <v>132</v>
      </c>
      <c r="E37" s="355"/>
      <c r="F37" s="355"/>
      <c r="G37" s="356"/>
    </row>
    <row r="38" spans="1:7" s="20" customFormat="1" ht="15" x14ac:dyDescent="0.25">
      <c r="A38" s="21"/>
      <c r="B38" s="21"/>
      <c r="C38" s="21"/>
      <c r="D38" s="355"/>
      <c r="E38" s="355"/>
      <c r="F38" s="355"/>
      <c r="G38" s="356"/>
    </row>
    <row r="39" spans="1:7" x14ac:dyDescent="0.2">
      <c r="A39" s="357"/>
      <c r="B39" s="357"/>
      <c r="C39" s="368" t="s">
        <v>133</v>
      </c>
      <c r="D39" s="369"/>
      <c r="E39" s="370"/>
      <c r="F39" s="366" t="s">
        <v>138</v>
      </c>
      <c r="G39" s="367"/>
    </row>
    <row r="40" spans="1:7" x14ac:dyDescent="0.2">
      <c r="A40" s="357"/>
      <c r="B40" s="352"/>
      <c r="C40" s="368" t="s">
        <v>134</v>
      </c>
      <c r="D40" s="369"/>
      <c r="E40" s="370"/>
      <c r="F40" s="366"/>
      <c r="G40" s="367"/>
    </row>
    <row r="41" spans="1:7" x14ac:dyDescent="0.2">
      <c r="A41" s="357"/>
      <c r="B41" s="352"/>
      <c r="C41" s="368" t="s">
        <v>146</v>
      </c>
      <c r="D41" s="369"/>
      <c r="E41" s="370"/>
      <c r="F41" s="366"/>
      <c r="G41" s="367"/>
    </row>
    <row r="42" spans="1:7" x14ac:dyDescent="0.2">
      <c r="A42" s="357"/>
      <c r="B42" s="352"/>
      <c r="C42" s="368" t="s">
        <v>152</v>
      </c>
      <c r="D42" s="369"/>
      <c r="E42" s="370"/>
      <c r="F42" s="359"/>
      <c r="G42" s="354"/>
    </row>
    <row r="43" spans="1:7" x14ac:dyDescent="0.2">
      <c r="A43" s="357"/>
      <c r="B43" s="352"/>
      <c r="C43" s="368" t="s">
        <v>135</v>
      </c>
      <c r="D43" s="369"/>
      <c r="E43" s="370"/>
      <c r="F43" s="359"/>
      <c r="G43" s="354"/>
    </row>
    <row r="44" spans="1:7" x14ac:dyDescent="0.2">
      <c r="A44" s="357"/>
      <c r="B44" s="352"/>
      <c r="C44" s="368" t="s">
        <v>136</v>
      </c>
      <c r="D44" s="369"/>
      <c r="E44" s="370"/>
      <c r="F44" s="353"/>
      <c r="G44" s="354"/>
    </row>
    <row r="45" spans="1:7" x14ac:dyDescent="0.2">
      <c r="A45" s="352"/>
      <c r="B45" s="352"/>
      <c r="C45" s="368" t="s">
        <v>137</v>
      </c>
      <c r="D45" s="369"/>
      <c r="E45" s="370"/>
      <c r="F45" s="366"/>
      <c r="G45" s="367"/>
    </row>
    <row r="46" spans="1:7" x14ac:dyDescent="0.2">
      <c r="A46" s="357"/>
      <c r="B46" s="357"/>
      <c r="C46" s="358"/>
      <c r="D46" s="358"/>
      <c r="E46" s="358"/>
      <c r="F46" s="358"/>
      <c r="G46" s="358"/>
    </row>
    <row r="47" spans="1:7" x14ac:dyDescent="0.2"/>
    <row r="48" spans="1:7" x14ac:dyDescent="0.2"/>
    <row r="49" x14ac:dyDescent="0.2"/>
  </sheetData>
  <sheetProtection algorithmName="SHA-512" hashValue="GF5HXcf5jR73O6bkrB4n9FobbnOKZmhE04Gi+7k76zVzzYn4OcB6pW4YjEGvp1KZiPwMQ/GUKbk+QNyE5kNZgw==" saltValue="6E0EGFfBVzt+ICAP2KfI9w==" spinCount="100000" sheet="1" objects="1" scenarios="1"/>
  <printOptions horizontalCentered="1"/>
  <pageMargins left="0.25" right="0.25" top="1.75" bottom="0.5" header="0.5" footer="0"/>
  <pageSetup orientation="portrait" r:id="rId1"/>
  <headerFooter alignWithMargins="0">
    <oddHeader>&amp;C&amp;"Calibri,Bold"&amp;14Intensive Residential  Treatment Services (IRTS)
Summary of Rate</oddHeader>
    <oddFooter>&amp;L&amp;8Source: DHS - Behavioral Health Division&amp;R&amp;8Version  - September, 2021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6" tint="0.59999389629810485"/>
    <pageSetUpPr fitToPage="1"/>
  </sheetPr>
  <dimension ref="A1:F54"/>
  <sheetViews>
    <sheetView zoomScale="75" zoomScaleNormal="75" workbookViewId="0">
      <selection activeCell="A16" sqref="A16"/>
    </sheetView>
  </sheetViews>
  <sheetFormatPr defaultColWidth="0" defaultRowHeight="15" zeroHeight="1" x14ac:dyDescent="0.25"/>
  <cols>
    <col min="1" max="1" width="51.5703125" style="280" customWidth="1"/>
    <col min="2" max="4" width="14.5703125" style="280" customWidth="1"/>
    <col min="5" max="5" width="51.5703125" style="280" customWidth="1"/>
    <col min="6" max="6" width="14.5703125" style="280" customWidth="1"/>
    <col min="7" max="16384" width="9.140625" style="280" hidden="1"/>
  </cols>
  <sheetData>
    <row r="1" spans="1:6" ht="15.75" thickTop="1" x14ac:dyDescent="0.25">
      <c r="A1" s="331" t="s">
        <v>29</v>
      </c>
      <c r="B1" s="332">
        <f>'Tab 1 - Direct Svcs Exp'!B2</f>
        <v>0</v>
      </c>
      <c r="C1" s="333"/>
      <c r="D1" s="333"/>
      <c r="E1" s="333"/>
      <c r="F1" s="334"/>
    </row>
    <row r="2" spans="1:6" x14ac:dyDescent="0.25">
      <c r="A2" s="281" t="s">
        <v>27</v>
      </c>
      <c r="B2" s="330">
        <f>'Tab 1 - Direct Svcs Exp'!B4</f>
        <v>0</v>
      </c>
      <c r="C2" s="282"/>
      <c r="D2" s="282"/>
      <c r="E2" s="282"/>
      <c r="F2" s="283"/>
    </row>
    <row r="3" spans="1:6" ht="15.75" thickBot="1" x14ac:dyDescent="0.3">
      <c r="A3" s="284" t="s">
        <v>28</v>
      </c>
      <c r="B3" s="335">
        <f>'Tab 1 - Direct Svcs Exp'!B5</f>
        <v>0</v>
      </c>
      <c r="C3" s="285"/>
      <c r="D3" s="285"/>
      <c r="E3" s="285"/>
      <c r="F3" s="286"/>
    </row>
    <row r="4" spans="1:6" ht="16.5" thickTop="1" thickBot="1" x14ac:dyDescent="0.3"/>
    <row r="5" spans="1:6" ht="15.75" thickTop="1" x14ac:dyDescent="0.25">
      <c r="A5" s="287"/>
      <c r="B5" s="288" t="s">
        <v>85</v>
      </c>
      <c r="C5" s="289"/>
      <c r="D5" s="290"/>
      <c r="E5" s="340"/>
      <c r="F5" s="341"/>
    </row>
    <row r="6" spans="1:6" ht="15.75" thickBot="1" x14ac:dyDescent="0.3">
      <c r="A6" s="291" t="s">
        <v>86</v>
      </c>
      <c r="B6" s="292" t="s">
        <v>70</v>
      </c>
      <c r="C6" s="293" t="s">
        <v>87</v>
      </c>
      <c r="D6" s="294" t="s">
        <v>88</v>
      </c>
      <c r="E6" s="295" t="s">
        <v>89</v>
      </c>
      <c r="F6" s="294" t="s">
        <v>87</v>
      </c>
    </row>
    <row r="7" spans="1:6" ht="15.75" thickTop="1" x14ac:dyDescent="0.25">
      <c r="A7" s="296" t="s">
        <v>90</v>
      </c>
      <c r="B7" s="297"/>
      <c r="C7" s="298"/>
      <c r="D7" s="299">
        <f>IFERROR(C7/(B7*2080),0)</f>
        <v>0</v>
      </c>
      <c r="E7" s="300" t="s">
        <v>91</v>
      </c>
      <c r="F7" s="301">
        <v>0</v>
      </c>
    </row>
    <row r="8" spans="1:6" x14ac:dyDescent="0.25">
      <c r="A8" s="302" t="s">
        <v>92</v>
      </c>
      <c r="B8" s="303"/>
      <c r="C8" s="298"/>
      <c r="D8" s="299">
        <f t="shared" ref="D8:D24" si="0">IFERROR(C8/(B8*2080),0)</f>
        <v>0</v>
      </c>
      <c r="E8" s="300" t="s">
        <v>93</v>
      </c>
      <c r="F8" s="301">
        <v>0</v>
      </c>
    </row>
    <row r="9" spans="1:6" x14ac:dyDescent="0.25">
      <c r="A9" s="302" t="s">
        <v>94</v>
      </c>
      <c r="B9" s="303"/>
      <c r="C9" s="298"/>
      <c r="D9" s="299">
        <f t="shared" si="0"/>
        <v>0</v>
      </c>
      <c r="E9" s="300" t="s">
        <v>95</v>
      </c>
      <c r="F9" s="301">
        <v>0</v>
      </c>
    </row>
    <row r="10" spans="1:6" x14ac:dyDescent="0.25">
      <c r="A10" s="302" t="s">
        <v>96</v>
      </c>
      <c r="B10" s="303"/>
      <c r="C10" s="298"/>
      <c r="D10" s="299">
        <f t="shared" si="0"/>
        <v>0</v>
      </c>
      <c r="E10" s="300" t="s">
        <v>97</v>
      </c>
      <c r="F10" s="301">
        <v>0</v>
      </c>
    </row>
    <row r="11" spans="1:6" ht="18" customHeight="1" x14ac:dyDescent="0.25">
      <c r="A11" s="302" t="s">
        <v>98</v>
      </c>
      <c r="B11" s="304"/>
      <c r="C11" s="305"/>
      <c r="D11" s="299">
        <f t="shared" si="0"/>
        <v>0</v>
      </c>
      <c r="E11" s="300" t="s">
        <v>99</v>
      </c>
      <c r="F11" s="301">
        <v>0</v>
      </c>
    </row>
    <row r="12" spans="1:6" x14ac:dyDescent="0.25">
      <c r="A12" s="306"/>
      <c r="B12" s="303"/>
      <c r="C12" s="307"/>
      <c r="D12" s="299">
        <f t="shared" si="0"/>
        <v>0</v>
      </c>
      <c r="E12" s="300" t="s">
        <v>100</v>
      </c>
      <c r="F12" s="301">
        <v>0</v>
      </c>
    </row>
    <row r="13" spans="1:6" x14ac:dyDescent="0.25">
      <c r="A13" s="306"/>
      <c r="B13" s="303"/>
      <c r="C13" s="308"/>
      <c r="D13" s="299">
        <f t="shared" si="0"/>
        <v>0</v>
      </c>
      <c r="E13" s="300" t="s">
        <v>101</v>
      </c>
      <c r="F13" s="301">
        <v>0</v>
      </c>
    </row>
    <row r="14" spans="1:6" x14ac:dyDescent="0.25">
      <c r="A14" s="306"/>
      <c r="B14" s="303"/>
      <c r="C14" s="308"/>
      <c r="D14" s="299">
        <f t="shared" si="0"/>
        <v>0</v>
      </c>
      <c r="E14" s="309"/>
      <c r="F14" s="301">
        <v>0</v>
      </c>
    </row>
    <row r="15" spans="1:6" x14ac:dyDescent="0.25">
      <c r="A15" s="306"/>
      <c r="B15" s="303"/>
      <c r="C15" s="308"/>
      <c r="D15" s="299">
        <f t="shared" si="0"/>
        <v>0</v>
      </c>
      <c r="E15" s="309"/>
      <c r="F15" s="301">
        <v>0</v>
      </c>
    </row>
    <row r="16" spans="1:6" x14ac:dyDescent="0.25">
      <c r="A16" s="306"/>
      <c r="B16" s="303"/>
      <c r="C16" s="308"/>
      <c r="D16" s="299">
        <f t="shared" si="0"/>
        <v>0</v>
      </c>
      <c r="E16" s="309"/>
      <c r="F16" s="301">
        <v>0</v>
      </c>
    </row>
    <row r="17" spans="1:6" x14ac:dyDescent="0.25">
      <c r="A17" s="306"/>
      <c r="B17" s="303"/>
      <c r="C17" s="308"/>
      <c r="D17" s="299">
        <f t="shared" si="0"/>
        <v>0</v>
      </c>
      <c r="E17" s="309"/>
      <c r="F17" s="301">
        <v>0</v>
      </c>
    </row>
    <row r="18" spans="1:6" x14ac:dyDescent="0.25">
      <c r="A18" s="306"/>
      <c r="B18" s="303"/>
      <c r="C18" s="308"/>
      <c r="D18" s="299">
        <f t="shared" si="0"/>
        <v>0</v>
      </c>
      <c r="E18" s="309"/>
      <c r="F18" s="301">
        <v>0</v>
      </c>
    </row>
    <row r="19" spans="1:6" x14ac:dyDescent="0.25">
      <c r="A19" s="306"/>
      <c r="B19" s="303"/>
      <c r="C19" s="308"/>
      <c r="D19" s="299">
        <f t="shared" si="0"/>
        <v>0</v>
      </c>
      <c r="E19" s="309"/>
      <c r="F19" s="301">
        <v>0</v>
      </c>
    </row>
    <row r="20" spans="1:6" x14ac:dyDescent="0.25">
      <c r="A20" s="306"/>
      <c r="B20" s="303"/>
      <c r="C20" s="308"/>
      <c r="D20" s="299">
        <f t="shared" si="0"/>
        <v>0</v>
      </c>
      <c r="E20" s="309"/>
      <c r="F20" s="301">
        <v>0</v>
      </c>
    </row>
    <row r="21" spans="1:6" x14ac:dyDescent="0.25">
      <c r="A21" s="306"/>
      <c r="B21" s="303"/>
      <c r="C21" s="308"/>
      <c r="D21" s="299">
        <f t="shared" si="0"/>
        <v>0</v>
      </c>
      <c r="E21" s="309"/>
      <c r="F21" s="301">
        <v>0</v>
      </c>
    </row>
    <row r="22" spans="1:6" x14ac:dyDescent="0.25">
      <c r="A22" s="306"/>
      <c r="B22" s="303"/>
      <c r="C22" s="308"/>
      <c r="D22" s="299">
        <f t="shared" si="0"/>
        <v>0</v>
      </c>
      <c r="E22" s="309"/>
      <c r="F22" s="301">
        <v>0</v>
      </c>
    </row>
    <row r="23" spans="1:6" x14ac:dyDescent="0.25">
      <c r="A23" s="306"/>
      <c r="B23" s="303"/>
      <c r="C23" s="308"/>
      <c r="D23" s="299">
        <f t="shared" si="0"/>
        <v>0</v>
      </c>
      <c r="E23" s="309"/>
      <c r="F23" s="301">
        <v>0</v>
      </c>
    </row>
    <row r="24" spans="1:6" ht="15.75" thickBot="1" x14ac:dyDescent="0.3">
      <c r="A24" s="306"/>
      <c r="B24" s="303"/>
      <c r="C24" s="308"/>
      <c r="D24" s="299">
        <f t="shared" si="0"/>
        <v>0</v>
      </c>
      <c r="E24" s="309"/>
      <c r="F24" s="301">
        <v>0</v>
      </c>
    </row>
    <row r="25" spans="1:6" ht="16.5" customHeight="1" thickTop="1" thickBot="1" x14ac:dyDescent="0.3">
      <c r="A25" s="310" t="s">
        <v>102</v>
      </c>
      <c r="B25" s="311">
        <f>SUM(B7:B24)</f>
        <v>0</v>
      </c>
      <c r="C25" s="312">
        <f>SUM(C7:C24)</f>
        <v>0</v>
      </c>
      <c r="D25" s="313"/>
      <c r="E25" s="309"/>
      <c r="F25" s="301">
        <v>0</v>
      </c>
    </row>
    <row r="26" spans="1:6" ht="15.75" customHeight="1" thickTop="1" thickBot="1" x14ac:dyDescent="0.3">
      <c r="A26" s="310" t="s">
        <v>103</v>
      </c>
      <c r="B26" s="314"/>
      <c r="C26" s="315"/>
      <c r="D26" s="316"/>
      <c r="E26" s="309"/>
      <c r="F26" s="301">
        <v>0</v>
      </c>
    </row>
    <row r="27" spans="1:6" ht="15.75" customHeight="1" thickTop="1" thickBot="1" x14ac:dyDescent="0.3">
      <c r="A27" s="310" t="s">
        <v>104</v>
      </c>
      <c r="B27" s="314"/>
      <c r="C27" s="312">
        <f>C25+C26</f>
        <v>0</v>
      </c>
      <c r="D27" s="316"/>
      <c r="E27" s="317"/>
      <c r="F27" s="318">
        <v>0</v>
      </c>
    </row>
    <row r="28" spans="1:6" ht="16.5" thickTop="1" thickBot="1" x14ac:dyDescent="0.3">
      <c r="A28" s="310" t="s">
        <v>105</v>
      </c>
      <c r="B28" s="319"/>
      <c r="C28" s="319" t="str">
        <f>IF((ISERROR(C26/C25)),"0.00%",(C26/C25))</f>
        <v>0.00%</v>
      </c>
      <c r="D28" s="320"/>
      <c r="E28" s="321" t="s">
        <v>106</v>
      </c>
      <c r="F28" s="322">
        <f>SUM(F7:F27)</f>
        <v>0</v>
      </c>
    </row>
    <row r="29" spans="1:6" s="323" customFormat="1" ht="16.5" thickTop="1" thickBot="1" x14ac:dyDescent="0.3">
      <c r="A29" s="336"/>
      <c r="B29" s="337"/>
      <c r="C29" s="337"/>
      <c r="D29" s="338"/>
      <c r="E29" s="280"/>
      <c r="F29" s="280"/>
    </row>
    <row r="30" spans="1:6" ht="15.75" thickTop="1" x14ac:dyDescent="0.25">
      <c r="A30" s="287"/>
      <c r="B30" s="288" t="s">
        <v>85</v>
      </c>
      <c r="C30" s="289"/>
      <c r="D30" s="324"/>
      <c r="E30" s="340"/>
      <c r="F30" s="341"/>
    </row>
    <row r="31" spans="1:6" ht="15.75" thickBot="1" x14ac:dyDescent="0.3">
      <c r="A31" s="325" t="s">
        <v>107</v>
      </c>
      <c r="B31" s="292" t="s">
        <v>70</v>
      </c>
      <c r="C31" s="293" t="s">
        <v>108</v>
      </c>
      <c r="D31" s="294" t="s">
        <v>88</v>
      </c>
      <c r="E31" s="295" t="s">
        <v>109</v>
      </c>
      <c r="F31" s="294" t="s">
        <v>87</v>
      </c>
    </row>
    <row r="32" spans="1:6" ht="15.75" thickTop="1" x14ac:dyDescent="0.25">
      <c r="A32" s="326" t="s">
        <v>110</v>
      </c>
      <c r="B32" s="297"/>
      <c r="C32" s="298"/>
      <c r="D32" s="299">
        <f t="shared" ref="D32:D49" si="1">IFERROR(C32/(B32*2080),0)</f>
        <v>0</v>
      </c>
      <c r="E32" s="300" t="s">
        <v>111</v>
      </c>
      <c r="F32" s="301">
        <v>0</v>
      </c>
    </row>
    <row r="33" spans="1:6" x14ac:dyDescent="0.25">
      <c r="A33" s="327" t="s">
        <v>112</v>
      </c>
      <c r="B33" s="297"/>
      <c r="C33" s="298"/>
      <c r="D33" s="299">
        <f t="shared" si="1"/>
        <v>0</v>
      </c>
      <c r="E33" s="339"/>
      <c r="F33" s="301">
        <v>0</v>
      </c>
    </row>
    <row r="34" spans="1:6" x14ac:dyDescent="0.25">
      <c r="A34" s="302" t="s">
        <v>113</v>
      </c>
      <c r="B34" s="303"/>
      <c r="C34" s="308"/>
      <c r="D34" s="299">
        <f t="shared" si="1"/>
        <v>0</v>
      </c>
      <c r="E34" s="339"/>
      <c r="F34" s="301">
        <v>0</v>
      </c>
    </row>
    <row r="35" spans="1:6" x14ac:dyDescent="0.25">
      <c r="A35" s="302" t="s">
        <v>114</v>
      </c>
      <c r="B35" s="303"/>
      <c r="C35" s="308"/>
      <c r="D35" s="299">
        <f t="shared" si="1"/>
        <v>0</v>
      </c>
      <c r="E35" s="339"/>
      <c r="F35" s="301">
        <v>0</v>
      </c>
    </row>
    <row r="36" spans="1:6" x14ac:dyDescent="0.25">
      <c r="A36" s="302" t="s">
        <v>115</v>
      </c>
      <c r="B36" s="303"/>
      <c r="C36" s="308"/>
      <c r="D36" s="299">
        <f t="shared" si="1"/>
        <v>0</v>
      </c>
      <c r="E36" s="339"/>
      <c r="F36" s="301">
        <v>0</v>
      </c>
    </row>
    <row r="37" spans="1:6" x14ac:dyDescent="0.25">
      <c r="A37" s="302" t="s">
        <v>116</v>
      </c>
      <c r="B37" s="304"/>
      <c r="C37" s="305"/>
      <c r="D37" s="299">
        <f t="shared" si="1"/>
        <v>0</v>
      </c>
      <c r="E37" s="339"/>
      <c r="F37" s="301">
        <v>0</v>
      </c>
    </row>
    <row r="38" spans="1:6" x14ac:dyDescent="0.25">
      <c r="A38" s="302" t="s">
        <v>117</v>
      </c>
      <c r="B38" s="304"/>
      <c r="C38" s="305"/>
      <c r="D38" s="299">
        <f t="shared" si="1"/>
        <v>0</v>
      </c>
      <c r="E38" s="339"/>
      <c r="F38" s="301">
        <v>0</v>
      </c>
    </row>
    <row r="39" spans="1:6" x14ac:dyDescent="0.25">
      <c r="A39" s="302" t="s">
        <v>118</v>
      </c>
      <c r="B39" s="304"/>
      <c r="C39" s="305"/>
      <c r="D39" s="299">
        <f t="shared" si="1"/>
        <v>0</v>
      </c>
      <c r="E39" s="328"/>
      <c r="F39" s="301">
        <v>0</v>
      </c>
    </row>
    <row r="40" spans="1:6" x14ac:dyDescent="0.25">
      <c r="A40" s="306"/>
      <c r="B40" s="303"/>
      <c r="C40" s="305"/>
      <c r="D40" s="299">
        <f t="shared" si="1"/>
        <v>0</v>
      </c>
      <c r="E40" s="309"/>
      <c r="F40" s="301">
        <v>0</v>
      </c>
    </row>
    <row r="41" spans="1:6" x14ac:dyDescent="0.25">
      <c r="A41" s="306"/>
      <c r="B41" s="303"/>
      <c r="C41" s="308"/>
      <c r="D41" s="299">
        <f t="shared" si="1"/>
        <v>0</v>
      </c>
      <c r="E41" s="309"/>
      <c r="F41" s="301">
        <v>0</v>
      </c>
    </row>
    <row r="42" spans="1:6" x14ac:dyDescent="0.25">
      <c r="A42" s="306"/>
      <c r="B42" s="303"/>
      <c r="C42" s="308"/>
      <c r="D42" s="299">
        <f t="shared" si="1"/>
        <v>0</v>
      </c>
      <c r="E42" s="309"/>
      <c r="F42" s="301">
        <v>0</v>
      </c>
    </row>
    <row r="43" spans="1:6" x14ac:dyDescent="0.25">
      <c r="A43" s="306"/>
      <c r="B43" s="303"/>
      <c r="C43" s="308"/>
      <c r="D43" s="299">
        <f t="shared" si="1"/>
        <v>0</v>
      </c>
      <c r="E43" s="309"/>
      <c r="F43" s="301">
        <v>0</v>
      </c>
    </row>
    <row r="44" spans="1:6" x14ac:dyDescent="0.25">
      <c r="A44" s="306"/>
      <c r="B44" s="303"/>
      <c r="C44" s="308"/>
      <c r="D44" s="299">
        <f t="shared" si="1"/>
        <v>0</v>
      </c>
      <c r="E44" s="309"/>
      <c r="F44" s="301">
        <v>0</v>
      </c>
    </row>
    <row r="45" spans="1:6" x14ac:dyDescent="0.25">
      <c r="A45" s="306"/>
      <c r="B45" s="303"/>
      <c r="C45" s="308"/>
      <c r="D45" s="299">
        <f t="shared" si="1"/>
        <v>0</v>
      </c>
      <c r="E45" s="309"/>
      <c r="F45" s="301">
        <v>0</v>
      </c>
    </row>
    <row r="46" spans="1:6" x14ac:dyDescent="0.25">
      <c r="A46" s="306"/>
      <c r="B46" s="303"/>
      <c r="C46" s="308"/>
      <c r="D46" s="299">
        <f t="shared" si="1"/>
        <v>0</v>
      </c>
      <c r="E46" s="309"/>
      <c r="F46" s="301">
        <v>0</v>
      </c>
    </row>
    <row r="47" spans="1:6" x14ac:dyDescent="0.25">
      <c r="A47" s="306"/>
      <c r="B47" s="303"/>
      <c r="C47" s="308"/>
      <c r="D47" s="299">
        <f t="shared" si="1"/>
        <v>0</v>
      </c>
      <c r="E47" s="309"/>
      <c r="F47" s="301">
        <v>0</v>
      </c>
    </row>
    <row r="48" spans="1:6" x14ac:dyDescent="0.25">
      <c r="A48" s="306"/>
      <c r="B48" s="303"/>
      <c r="C48" s="308"/>
      <c r="D48" s="299">
        <f t="shared" si="1"/>
        <v>0</v>
      </c>
      <c r="E48" s="309"/>
      <c r="F48" s="301">
        <v>0</v>
      </c>
    </row>
    <row r="49" spans="1:6" ht="15.75" thickBot="1" x14ac:dyDescent="0.3">
      <c r="A49" s="306"/>
      <c r="B49" s="303"/>
      <c r="C49" s="308"/>
      <c r="D49" s="299">
        <f t="shared" si="1"/>
        <v>0</v>
      </c>
      <c r="E49" s="309"/>
      <c r="F49" s="301">
        <v>0</v>
      </c>
    </row>
    <row r="50" spans="1:6" ht="16.5" thickTop="1" thickBot="1" x14ac:dyDescent="0.3">
      <c r="A50" s="321" t="s">
        <v>119</v>
      </c>
      <c r="B50" s="311">
        <f>SUM(B32:B49)</f>
        <v>0</v>
      </c>
      <c r="C50" s="312">
        <f>SUM(C32:C49)</f>
        <v>0</v>
      </c>
      <c r="D50" s="313"/>
      <c r="E50" s="309"/>
      <c r="F50" s="301">
        <v>0</v>
      </c>
    </row>
    <row r="51" spans="1:6" ht="16.5" thickTop="1" thickBot="1" x14ac:dyDescent="0.3">
      <c r="A51" s="329" t="s">
        <v>120</v>
      </c>
      <c r="B51" s="310"/>
      <c r="C51" s="315">
        <v>0</v>
      </c>
      <c r="D51" s="316"/>
      <c r="E51" s="309"/>
      <c r="F51" s="301">
        <v>0</v>
      </c>
    </row>
    <row r="52" spans="1:6" ht="16.5" thickTop="1" thickBot="1" x14ac:dyDescent="0.3">
      <c r="A52" s="329" t="s">
        <v>121</v>
      </c>
      <c r="B52" s="310"/>
      <c r="C52" s="312">
        <f>C50+C51</f>
        <v>0</v>
      </c>
      <c r="D52" s="316"/>
      <c r="E52" s="317"/>
      <c r="F52" s="318">
        <v>0</v>
      </c>
    </row>
    <row r="53" spans="1:6" ht="16.5" thickTop="1" thickBot="1" x14ac:dyDescent="0.3">
      <c r="A53" s="310" t="s">
        <v>105</v>
      </c>
      <c r="B53" s="319"/>
      <c r="C53" s="319" t="str">
        <f>IF((ISERROR(C51/C50)),"0.00%",(C51/C50))</f>
        <v>0.00%</v>
      </c>
      <c r="D53" s="320"/>
      <c r="E53" s="321" t="s">
        <v>122</v>
      </c>
      <c r="F53" s="322">
        <f>SUM(F32:F52)</f>
        <v>0</v>
      </c>
    </row>
    <row r="54" spans="1:6" ht="15.75" thickTop="1" x14ac:dyDescent="0.25">
      <c r="A54" s="342" t="s">
        <v>82</v>
      </c>
    </row>
  </sheetData>
  <sheetProtection algorithmName="SHA-512" hashValue="3Uj5esG4j3sNL43ERj+mL3TTrD3w2+5waS8FkToTGH2FIYrT1e9LW8sZEzdEszuaqMc7HqC2T6STk6Ewub2oZg==" saltValue="ZlF6a7XlOz20XMaUcLhGrA==" spinCount="100000" sheet="1" objects="1" scenarios="1"/>
  <printOptions horizontalCentered="1"/>
  <pageMargins left="0.25" right="0.25" top="0.75" bottom="0.5" header="0.25" footer="0"/>
  <pageSetup scale="69" orientation="landscape" r:id="rId1"/>
  <headerFooter alignWithMargins="0">
    <oddHeader>&amp;C&amp;"Calibri,Bold"&amp;14Intensive Residential Treatment Services (IRTS)
Other Program and Overhead Expense</oddHeader>
    <oddFooter>&amp;LSource: DHS - Behavioral Health Division&amp;RVersion  - September,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BF83316F87A4ABA15871456C9C1C5" ma:contentTypeVersion="8" ma:contentTypeDescription="Create a new document." ma:contentTypeScope="" ma:versionID="f0d7ffd1169ab59aff97ee3aa82ea373">
  <xsd:schema xmlns:xsd="http://www.w3.org/2001/XMLSchema" xmlns:xs="http://www.w3.org/2001/XMLSchema" xmlns:p="http://schemas.microsoft.com/office/2006/metadata/properties" xmlns:ns3="0f567d2b-5d87-4b77-b880-19ca9b9d3e42" targetNamespace="http://schemas.microsoft.com/office/2006/metadata/properties" ma:root="true" ma:fieldsID="f34714c8a4aa1cd3b414f830ea149e6c" ns3:_="">
    <xsd:import namespace="0f567d2b-5d87-4b77-b880-19ca9b9d3e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67d2b-5d87-4b77-b880-19ca9b9d3e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0B3474-B1E7-44DA-9FE1-BFA3F02939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67d2b-5d87-4b77-b880-19ca9b9d3e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29BC55-5228-4FB7-8379-7C4D65C22B5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f567d2b-5d87-4b77-b880-19ca9b9d3e4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47307A-BB2A-4079-BF9D-89007CCA42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Tab 1 - Direct Svcs Exp</vt:lpstr>
      <vt:lpstr>Tab 2 - Units of Svcs Breakout</vt:lpstr>
      <vt:lpstr>Tab 3 - Allocated Space Costs</vt:lpstr>
      <vt:lpstr>Tab 4 - Space Designation</vt:lpstr>
      <vt:lpstr>Tab 5 - Summary of Rate Calc.</vt:lpstr>
      <vt:lpstr>Tab 6 - Other Program &amp; OH Exp</vt:lpstr>
      <vt:lpstr>'Tab 1 - Direct Svcs Exp'!Print_Area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IRTS Rate Calculation</dc:title>
  <dc:creator>pwlmc62</dc:creator>
  <cp:lastModifiedBy>Ruiz, Erin</cp:lastModifiedBy>
  <cp:lastPrinted>2020-10-05T14:28:52Z</cp:lastPrinted>
  <dcterms:created xsi:type="dcterms:W3CDTF">2007-12-14T20:09:24Z</dcterms:created>
  <dcterms:modified xsi:type="dcterms:W3CDTF">2023-09-06T19:43:31Z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0x010100BC8BF83316F87A4ABA15871456C9C1C5</vt:lpwstr>
  </property>
</Properties>
</file>