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 - Rate setting\Intensive Rehabilitative Services\2024 Rate Setting\"/>
    </mc:Choice>
  </mc:AlternateContent>
  <xr:revisionPtr revIDLastSave="0" documentId="8_{82B329F6-A348-4ED3-B64D-C64641A10D70}" xr6:coauthVersionLast="47" xr6:coauthVersionMax="47" xr10:uidLastSave="{00000000-0000-0000-0000-000000000000}"/>
  <workbookProtection workbookAlgorithmName="SHA-512" workbookHashValue="cO2OZ+96L8lombvZhTN6ZwTVztg2Hce8RB0yRlAIOEZc9HFIr58NLbrXHYQOjA12wjBE1/dVnAG9Nod81oM93g==" workbookSaltValue="6YbK51TYRoxko/nL1DnOaQ==" workbookSpinCount="100000" lockStructure="1"/>
  <bookViews>
    <workbookView xWindow="-108" yWindow="-108" windowWidth="16608" windowHeight="8832" tabRatio="775" xr2:uid="{00000000-000D-0000-FFFF-FFFF00000000}"/>
  </bookViews>
  <sheets>
    <sheet name="Tab 1 - Direct Svcs Exp" sheetId="3" r:id="rId1"/>
    <sheet name="Tab 2 - Units of Svcs Breakout" sheetId="6" r:id="rId2"/>
    <sheet name="Tab 3 - Allocated Space Costs" sheetId="2" r:id="rId3"/>
    <sheet name="Tab 4 - Space Designation" sheetId="5" r:id="rId4"/>
    <sheet name="Tab 5 - Summary of Rate Calc." sheetId="4" r:id="rId5"/>
    <sheet name="Tab 6 - Other Program &amp; OH Exp" sheetId="7" r:id="rId6"/>
  </sheets>
  <definedNames>
    <definedName name="_xlnm.Print_Area" localSheetId="0">'Tab 1 - Direct Svcs Exp'!$A$2:$J$56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7" l="1"/>
  <c r="B2" i="7"/>
  <c r="B1" i="7"/>
  <c r="F53" i="7"/>
  <c r="C50" i="7"/>
  <c r="C53" i="7" s="1"/>
  <c r="B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F28" i="7"/>
  <c r="C25" i="7"/>
  <c r="C27" i="7" s="1"/>
  <c r="B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C28" i="7" l="1"/>
  <c r="C52" i="7"/>
  <c r="B1" i="4" l="1"/>
  <c r="B3" i="5"/>
  <c r="B2" i="5"/>
  <c r="B1" i="5"/>
  <c r="B3" i="2"/>
  <c r="B2" i="2"/>
  <c r="B1" i="2"/>
  <c r="B3" i="6"/>
  <c r="B2" i="6"/>
  <c r="B1" i="6"/>
  <c r="G45" i="3"/>
  <c r="H41" i="3" s="1"/>
  <c r="B45" i="3"/>
  <c r="C42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5" i="3"/>
  <c r="J35" i="3" s="1"/>
  <c r="I34" i="3"/>
  <c r="J34" i="3" s="1"/>
  <c r="I32" i="3"/>
  <c r="J32" i="3" s="1"/>
  <c r="H32" i="3"/>
  <c r="G32" i="3"/>
  <c r="D32" i="3"/>
  <c r="I31" i="3"/>
  <c r="J31" i="3" s="1"/>
  <c r="H31" i="3"/>
  <c r="G31" i="3"/>
  <c r="D31" i="3"/>
  <c r="I30" i="3"/>
  <c r="J30" i="3" s="1"/>
  <c r="H30" i="3"/>
  <c r="G30" i="3"/>
  <c r="D30" i="3"/>
  <c r="I29" i="3"/>
  <c r="J29" i="3" s="1"/>
  <c r="H29" i="3"/>
  <c r="G29" i="3"/>
  <c r="D29" i="3"/>
  <c r="I28" i="3"/>
  <c r="J28" i="3" s="1"/>
  <c r="H28" i="3"/>
  <c r="G28" i="3"/>
  <c r="D28" i="3"/>
  <c r="I27" i="3"/>
  <c r="J27" i="3" s="1"/>
  <c r="H27" i="3"/>
  <c r="G27" i="3"/>
  <c r="D27" i="3"/>
  <c r="I24" i="3"/>
  <c r="J24" i="3" s="1"/>
  <c r="F23" i="3"/>
  <c r="F33" i="3" s="1"/>
  <c r="E23" i="3"/>
  <c r="E33" i="3" s="1"/>
  <c r="C23" i="3"/>
  <c r="C25" i="3" s="1"/>
  <c r="B23" i="3"/>
  <c r="B33" i="3" s="1"/>
  <c r="I22" i="3"/>
  <c r="J22" i="3" s="1"/>
  <c r="H22" i="3"/>
  <c r="G22" i="3"/>
  <c r="D22" i="3"/>
  <c r="I21" i="3"/>
  <c r="J21" i="3" s="1"/>
  <c r="H21" i="3"/>
  <c r="G21" i="3"/>
  <c r="D21" i="3"/>
  <c r="I20" i="3"/>
  <c r="J20" i="3" s="1"/>
  <c r="H20" i="3"/>
  <c r="G20" i="3"/>
  <c r="D20" i="3"/>
  <c r="I19" i="3"/>
  <c r="J19" i="3" s="1"/>
  <c r="H19" i="3"/>
  <c r="G19" i="3"/>
  <c r="D19" i="3"/>
  <c r="I18" i="3"/>
  <c r="J18" i="3" s="1"/>
  <c r="H18" i="3"/>
  <c r="G18" i="3"/>
  <c r="D18" i="3"/>
  <c r="J17" i="3"/>
  <c r="I17" i="3"/>
  <c r="H17" i="3"/>
  <c r="G17" i="3"/>
  <c r="D17" i="3"/>
  <c r="I16" i="3"/>
  <c r="J16" i="3" s="1"/>
  <c r="H16" i="3"/>
  <c r="G16" i="3"/>
  <c r="D16" i="3"/>
  <c r="I15" i="3"/>
  <c r="J15" i="3" s="1"/>
  <c r="H15" i="3"/>
  <c r="G15" i="3"/>
  <c r="D15" i="3"/>
  <c r="I14" i="3"/>
  <c r="J14" i="3" s="1"/>
  <c r="H14" i="3"/>
  <c r="G14" i="3"/>
  <c r="D14" i="3"/>
  <c r="I13" i="3"/>
  <c r="J13" i="3" s="1"/>
  <c r="H13" i="3"/>
  <c r="G13" i="3"/>
  <c r="D13" i="3"/>
  <c r="I12" i="3"/>
  <c r="J12" i="3" s="1"/>
  <c r="H12" i="3"/>
  <c r="G12" i="3"/>
  <c r="D12" i="3"/>
  <c r="J11" i="3"/>
  <c r="I11" i="3"/>
  <c r="H11" i="3"/>
  <c r="G11" i="3"/>
  <c r="D11" i="3"/>
  <c r="I10" i="3"/>
  <c r="J10" i="3" s="1"/>
  <c r="H10" i="3"/>
  <c r="G10" i="3"/>
  <c r="D10" i="3"/>
  <c r="H33" i="3" l="1"/>
  <c r="C45" i="3"/>
  <c r="C41" i="3"/>
  <c r="H23" i="3"/>
  <c r="F25" i="3"/>
  <c r="C39" i="3"/>
  <c r="C40" i="3"/>
  <c r="C43" i="3"/>
  <c r="I23" i="3"/>
  <c r="J23" i="3" s="1"/>
  <c r="H44" i="3"/>
  <c r="H42" i="3"/>
  <c r="H43" i="3"/>
  <c r="H45" i="3"/>
  <c r="H39" i="3"/>
  <c r="H40" i="3"/>
  <c r="C44" i="3"/>
  <c r="I45" i="3"/>
  <c r="J45" i="3" s="1"/>
  <c r="C33" i="3"/>
  <c r="C36" i="3" s="1"/>
  <c r="B47" i="3" s="1"/>
  <c r="F36" i="3"/>
  <c r="E11" i="4"/>
  <c r="I33" i="3" l="1"/>
  <c r="J33" i="3" s="1"/>
  <c r="I36" i="3"/>
  <c r="J36" i="3" s="1"/>
  <c r="L36" i="3" s="1"/>
  <c r="G47" i="3"/>
  <c r="J47" i="3" l="1"/>
  <c r="J48" i="3" s="1"/>
  <c r="E4" i="4"/>
  <c r="E6" i="4" l="1"/>
  <c r="E8" i="4" s="1"/>
  <c r="E13" i="4" s="1"/>
</calcChain>
</file>

<file path=xl/sharedStrings.xml><?xml version="1.0" encoding="utf-8"?>
<sst xmlns="http://schemas.openxmlformats.org/spreadsheetml/2006/main" count="172" uniqueCount="127">
  <si>
    <t xml:space="preserve">Total </t>
  </si>
  <si>
    <t>State Grant or County Funding</t>
  </si>
  <si>
    <t>MA Fee for Service</t>
  </si>
  <si>
    <t>Registered Nurse</t>
  </si>
  <si>
    <t>Certified Peer Specialist</t>
  </si>
  <si>
    <t>Total Direct Service Expenditures  →</t>
  </si>
  <si>
    <t>Actual FTE</t>
  </si>
  <si>
    <t>Total Direct Service Staff Costs →</t>
  </si>
  <si>
    <t>Contract: Direct Service Staff (Specify)</t>
  </si>
  <si>
    <t>Actual Per Hour Wage</t>
  </si>
  <si>
    <t>Additional Information</t>
  </si>
  <si>
    <t>Difference</t>
  </si>
  <si>
    <t>Provider Number:</t>
  </si>
  <si>
    <t>Host County/AMHI:</t>
  </si>
  <si>
    <t>Program Name:</t>
  </si>
  <si>
    <t>Host County/MHI:</t>
  </si>
  <si>
    <t>Percent</t>
  </si>
  <si>
    <t>Direct Services Expenditures Rate</t>
  </si>
  <si>
    <t>TOTAL MA RATE</t>
  </si>
  <si>
    <t xml:space="preserve">Program Staff </t>
  </si>
  <si>
    <t xml:space="preserve">No Payer </t>
  </si>
  <si>
    <t xml:space="preserve">      Total Direct Svcs &amp; Other Program Cost</t>
  </si>
  <si>
    <t>Performance Incentive Rate (0%)</t>
  </si>
  <si>
    <t>Direct Services Cost Per Units of Svc:</t>
  </si>
  <si>
    <t>FTE</t>
  </si>
  <si>
    <t>Expenditures</t>
  </si>
  <si>
    <t>% Inc/(Dec)</t>
  </si>
  <si>
    <t>Benefits and Payroll Taxes for Direct Service Staff:</t>
  </si>
  <si>
    <t>Benefits % :</t>
  </si>
  <si>
    <t>Training for Direct Service Staff:</t>
  </si>
  <si>
    <t>Service-Related Travel :</t>
  </si>
  <si>
    <t>Total Direct Service Staff  FTEs and Wages:</t>
  </si>
  <si>
    <t>End of Spreadsheet - Go to Tab 2</t>
  </si>
  <si>
    <t>End of Spreadsheet - Go to Tab 3</t>
  </si>
  <si>
    <t>End of Spreadsheet - Go to Tab 4</t>
  </si>
  <si>
    <t>End of Spreadsheet - Go to Tab 5</t>
  </si>
  <si>
    <t>End of Spreadsheet/End of Workbook</t>
  </si>
  <si>
    <t>Press TAB to move to input areas.  Press UP or DOWN ARROW in column A to read through the document.  Refer to Rate Setting Manual for input instructions.  Input in un-locked cells only</t>
  </si>
  <si>
    <t>Team Leader</t>
  </si>
  <si>
    <t>Psychiatrist &amp; Other Prescribers</t>
  </si>
  <si>
    <t>This Page Intentionally Left Blank -- Does NOT Apply to ACT</t>
  </si>
  <si>
    <t>Other Program Costs (41%)</t>
  </si>
  <si>
    <t>Difference:</t>
  </si>
  <si>
    <t>Actual FTEs &amp; Expenditures</t>
  </si>
  <si>
    <t>Program Admin &amp; Support Staff</t>
  </si>
  <si>
    <t>Expense</t>
  </si>
  <si>
    <t>Per Hour Wage</t>
  </si>
  <si>
    <t>Other Program Related Expenditures:</t>
  </si>
  <si>
    <t>Operations Manager</t>
  </si>
  <si>
    <t>Supplies/Materials</t>
  </si>
  <si>
    <t>Office Support</t>
  </si>
  <si>
    <t>Other Communication (not included within Utilities)</t>
  </si>
  <si>
    <t>Housekeeping</t>
  </si>
  <si>
    <t>Training for Non-Direct Service Staff</t>
  </si>
  <si>
    <t>Maintenance</t>
  </si>
  <si>
    <t>Non-Service Related Travel</t>
  </si>
  <si>
    <t>Other (Specify)</t>
  </si>
  <si>
    <t xml:space="preserve">Equipment Purchases </t>
  </si>
  <si>
    <t>Equipment Depreciation</t>
  </si>
  <si>
    <t>Other Misc. Exp (List below)</t>
  </si>
  <si>
    <t>Total Admin &amp; Support Staff  FTEs and Wages →</t>
  </si>
  <si>
    <t>Benefits and Payroll Taxes for Admin &amp; Support Staff →</t>
  </si>
  <si>
    <t>Total Admin &amp; Support Staff  Salary &amp; Benefits →</t>
  </si>
  <si>
    <t>Benefits %  →</t>
  </si>
  <si>
    <t>Total Other Prog. Expense →</t>
  </si>
  <si>
    <t>Central Office/Overhead Allocations</t>
  </si>
  <si>
    <t xml:space="preserve"> Expense</t>
  </si>
  <si>
    <t>Other Overhead Non-Salary Expenditures</t>
  </si>
  <si>
    <t>CEO/CFO/Medical Director</t>
  </si>
  <si>
    <t>List Below</t>
  </si>
  <si>
    <t>Human Resources &amp; Payroll</t>
  </si>
  <si>
    <t>Financial Operations &amp; Accounting</t>
  </si>
  <si>
    <t>Billing &amp; Accounts Receivable</t>
  </si>
  <si>
    <t>Purchasing &amp; Accounts Payable</t>
  </si>
  <si>
    <t>Information Technology</t>
  </si>
  <si>
    <t>Staff Development</t>
  </si>
  <si>
    <t>Other (List Positions)</t>
  </si>
  <si>
    <t>Total CO Staff Wages →</t>
  </si>
  <si>
    <t>Benefits and Payroll Taxes for Central Office Staff →</t>
  </si>
  <si>
    <t>Total Central Office/Admin Allocation →</t>
  </si>
  <si>
    <t>Total Central Office Non-Salary Expense →</t>
  </si>
  <si>
    <t>Unique ACT Program Code:</t>
  </si>
  <si>
    <t>$</t>
  </si>
  <si>
    <t>Co-Occurring Substance Specialist</t>
  </si>
  <si>
    <t>Vocational Specialist</t>
  </si>
  <si>
    <t>Other:</t>
  </si>
  <si>
    <t>MH Professional</t>
  </si>
  <si>
    <t>MH Practitioner</t>
  </si>
  <si>
    <t>Program Name / Location:</t>
  </si>
  <si>
    <t>Service Location Address:</t>
  </si>
  <si>
    <t>Provider NPI:</t>
  </si>
  <si>
    <t>MA MCO</t>
  </si>
  <si>
    <t>Commercial or Private Health Insurance</t>
  </si>
  <si>
    <t>Other Payer (including self-pay)</t>
  </si>
  <si>
    <t>For ongoing expenditures that were covered by COVID funding (e.g. salaries, PPE, cleaning) - do report those.</t>
  </si>
  <si>
    <t>For FY22 - do not report one-time expenditures covered by one-time COVID grants. Those must not be included in the cost build up here, or they would be paid for twice (first by the grant, then again by the rate).</t>
  </si>
  <si>
    <t xml:space="preserve">                             (e.g. actual # of clients served each month in the FY, then total the 12 months and divide the sum by 12)</t>
  </si>
  <si>
    <t>Commercial or Private Health Ins</t>
  </si>
  <si>
    <t>% Difference:</t>
  </si>
  <si>
    <t>Purpose of funding</t>
  </si>
  <si>
    <t>COVID funding (specify federal/state and name)</t>
  </si>
  <si>
    <t>[Name]</t>
  </si>
  <si>
    <t>I HEREBY CERTIFY that I have examined the accompanying electronically filed or</t>
  </si>
  <si>
    <t>manually submitted cost report and that to the best of my knowledge and belief,</t>
  </si>
  <si>
    <t>this report and statement are true, correct, complete, and prepared from the books</t>
  </si>
  <si>
    <t>and records of the Provider in accordance with applicable instructions.</t>
  </si>
  <si>
    <r>
      <t xml:space="preserve">Signature of Officer: </t>
    </r>
    <r>
      <rPr>
        <i/>
        <sz val="10"/>
        <rFont val="Arial"/>
        <family val="2"/>
      </rPr>
      <t xml:space="preserve">(Type Full Name) </t>
    </r>
  </si>
  <si>
    <t xml:space="preserve">Title: </t>
  </si>
  <si>
    <t xml:space="preserve">Provider NPI: </t>
  </si>
  <si>
    <t xml:space="preserve">From Period: </t>
  </si>
  <si>
    <t xml:space="preserve">To Period: </t>
  </si>
  <si>
    <t xml:space="preserve">Preparer (If other than Officer): </t>
  </si>
  <si>
    <t>State FY22 Actual Expenditures (7/1/21 - 6/30/22)</t>
  </si>
  <si>
    <t>Actual Expenditure FY22</t>
  </si>
  <si>
    <t>Units of Service Provided SFY22</t>
  </si>
  <si>
    <t>Average Number of Clients Served SFY22</t>
  </si>
  <si>
    <t>7/1/21-6/30/22</t>
  </si>
  <si>
    <t>7/1/22-6/30/23</t>
  </si>
  <si>
    <t>State FY23 Actual Expenditures (7/1/21 - 6/30/22)</t>
  </si>
  <si>
    <t>FY23 Increase/(Decrease) from FY22</t>
  </si>
  <si>
    <t>Actual Expenditure FY23</t>
  </si>
  <si>
    <t>Actual  Expenditure FY22</t>
  </si>
  <si>
    <t>Units of Service Provided SFY23</t>
  </si>
  <si>
    <t>Average Number of Clients Served SFY23</t>
  </si>
  <si>
    <t>List the total amount of Supplemental ACT grant (SAG) dollars this team received in FY23</t>
  </si>
  <si>
    <t xml:space="preserve"> Identify below all sources, purpose of, and amounts of COVID funding received in FY23 for this program (including SBA loans if applicable):</t>
  </si>
  <si>
    <t>Amt received in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</si>
</sst>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3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Arial"/>
      <family val="2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3" tint="0.59999389629810485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22" fillId="25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22" fillId="26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22" fillId="27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28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29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30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31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32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34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35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23" fillId="37" borderId="0" applyNumberFormat="0" applyBorder="0" applyAlignment="0" applyProtection="0"/>
    <xf numFmtId="0" fontId="6" fillId="9" borderId="0" applyNumberFormat="0" applyBorder="0" applyAlignment="0" applyProtection="0"/>
    <xf numFmtId="0" fontId="23" fillId="38" borderId="0" applyNumberFormat="0" applyBorder="0" applyAlignment="0" applyProtection="0"/>
    <xf numFmtId="0" fontId="6" fillId="10" borderId="0" applyNumberFormat="0" applyBorder="0" applyAlignment="0" applyProtection="0"/>
    <xf numFmtId="0" fontId="23" fillId="39" borderId="0" applyNumberFormat="0" applyBorder="0" applyAlignment="0" applyProtection="0"/>
    <xf numFmtId="0" fontId="6" fillId="13" borderId="0" applyNumberFormat="0" applyBorder="0" applyAlignment="0" applyProtection="0"/>
    <xf numFmtId="0" fontId="23" fillId="40" borderId="0" applyNumberFormat="0" applyBorder="0" applyAlignment="0" applyProtection="0"/>
    <xf numFmtId="0" fontId="6" fillId="14" borderId="0" applyNumberFormat="0" applyBorder="0" applyAlignment="0" applyProtection="0"/>
    <xf numFmtId="0" fontId="23" fillId="41" borderId="0" applyNumberFormat="0" applyBorder="0" applyAlignment="0" applyProtection="0"/>
    <xf numFmtId="0" fontId="6" fillId="15" borderId="0" applyNumberFormat="0" applyBorder="0" applyAlignment="0" applyProtection="0"/>
    <xf numFmtId="0" fontId="23" fillId="42" borderId="0" applyNumberFormat="0" applyBorder="0" applyAlignment="0" applyProtection="0"/>
    <xf numFmtId="0" fontId="6" fillId="16" borderId="0" applyNumberFormat="0" applyBorder="0" applyAlignment="0" applyProtection="0"/>
    <xf numFmtId="0" fontId="23" fillId="43" borderId="0" applyNumberFormat="0" applyBorder="0" applyAlignment="0" applyProtection="0"/>
    <xf numFmtId="0" fontId="6" fillId="17" borderId="0" applyNumberFormat="0" applyBorder="0" applyAlignment="0" applyProtection="0"/>
    <xf numFmtId="0" fontId="23" fillId="44" borderId="0" applyNumberFormat="0" applyBorder="0" applyAlignment="0" applyProtection="0"/>
    <xf numFmtId="0" fontId="6" fillId="18" borderId="0" applyNumberFormat="0" applyBorder="0" applyAlignment="0" applyProtection="0"/>
    <xf numFmtId="0" fontId="23" fillId="45" borderId="0" applyNumberFormat="0" applyBorder="0" applyAlignment="0" applyProtection="0"/>
    <xf numFmtId="0" fontId="6" fillId="13" borderId="0" applyNumberFormat="0" applyBorder="0" applyAlignment="0" applyProtection="0"/>
    <xf numFmtId="0" fontId="23" fillId="46" borderId="0" applyNumberFormat="0" applyBorder="0" applyAlignment="0" applyProtection="0"/>
    <xf numFmtId="0" fontId="6" fillId="14" borderId="0" applyNumberFormat="0" applyBorder="0" applyAlignment="0" applyProtection="0"/>
    <xf numFmtId="0" fontId="23" fillId="47" borderId="0" applyNumberFormat="0" applyBorder="0" applyAlignment="0" applyProtection="0"/>
    <xf numFmtId="0" fontId="6" fillId="19" borderId="0" applyNumberFormat="0" applyBorder="0" applyAlignment="0" applyProtection="0"/>
    <xf numFmtId="0" fontId="23" fillId="48" borderId="0" applyNumberFormat="0" applyBorder="0" applyAlignment="0" applyProtection="0"/>
    <xf numFmtId="0" fontId="7" fillId="3" borderId="0" applyNumberFormat="0" applyBorder="0" applyAlignment="0" applyProtection="0"/>
    <xf numFmtId="0" fontId="24" fillId="49" borderId="0" applyNumberFormat="0" applyBorder="0" applyAlignment="0" applyProtection="0"/>
    <xf numFmtId="0" fontId="8" fillId="20" borderId="1" applyNumberFormat="0" applyAlignment="0" applyProtection="0"/>
    <xf numFmtId="0" fontId="25" fillId="50" borderId="39" applyNumberFormat="0" applyAlignment="0" applyProtection="0"/>
    <xf numFmtId="0" fontId="9" fillId="21" borderId="2" applyNumberFormat="0" applyAlignment="0" applyProtection="0"/>
    <xf numFmtId="0" fontId="26" fillId="51" borderId="40" applyNumberFormat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8" fillId="52" borderId="0" applyNumberFormat="0" applyBorder="0" applyAlignment="0" applyProtection="0"/>
    <xf numFmtId="0" fontId="12" fillId="0" borderId="3" applyNumberFormat="0" applyFill="0" applyAlignment="0" applyProtection="0"/>
    <xf numFmtId="0" fontId="29" fillId="0" borderId="41" applyNumberFormat="0" applyFill="0" applyAlignment="0" applyProtection="0"/>
    <xf numFmtId="0" fontId="13" fillId="0" borderId="4" applyNumberFormat="0" applyFill="0" applyAlignment="0" applyProtection="0"/>
    <xf numFmtId="0" fontId="29" fillId="0" borderId="42" applyNumberFormat="0" applyFill="0" applyAlignment="0" applyProtection="0"/>
    <xf numFmtId="0" fontId="14" fillId="0" borderId="5" applyNumberFormat="0" applyFill="0" applyAlignment="0" applyProtection="0"/>
    <xf numFmtId="0" fontId="29" fillId="0" borderId="43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7" borderId="1" applyNumberFormat="0" applyAlignment="0" applyProtection="0"/>
    <xf numFmtId="0" fontId="30" fillId="53" borderId="39" applyNumberFormat="0" applyAlignment="0" applyProtection="0"/>
    <xf numFmtId="0" fontId="16" fillId="0" borderId="6" applyNumberFormat="0" applyFill="0" applyAlignment="0" applyProtection="0"/>
    <xf numFmtId="0" fontId="31" fillId="0" borderId="44" applyNumberFormat="0" applyFill="0" applyAlignment="0" applyProtection="0"/>
    <xf numFmtId="0" fontId="17" fillId="22" borderId="0" applyNumberFormat="0" applyBorder="0" applyAlignment="0" applyProtection="0"/>
    <xf numFmtId="0" fontId="32" fillId="54" borderId="0" applyNumberFormat="0" applyBorder="0" applyAlignment="0" applyProtection="0"/>
    <xf numFmtId="0" fontId="4" fillId="0" borderId="0"/>
    <xf numFmtId="0" fontId="2" fillId="0" borderId="0"/>
    <xf numFmtId="0" fontId="22" fillId="0" borderId="0"/>
    <xf numFmtId="0" fontId="2" fillId="0" borderId="0"/>
    <xf numFmtId="0" fontId="2" fillId="23" borderId="7" applyNumberFormat="0" applyFont="0" applyAlignment="0" applyProtection="0"/>
    <xf numFmtId="0" fontId="4" fillId="23" borderId="7" applyNumberFormat="0" applyFont="0" applyAlignment="0" applyProtection="0"/>
    <xf numFmtId="0" fontId="2" fillId="23" borderId="7" applyNumberFormat="0" applyFont="0" applyAlignment="0" applyProtection="0"/>
    <xf numFmtId="0" fontId="22" fillId="55" borderId="45" applyNumberFormat="0" applyFont="0" applyAlignment="0" applyProtection="0"/>
    <xf numFmtId="0" fontId="18" fillId="20" borderId="8" applyNumberFormat="0" applyAlignment="0" applyProtection="0"/>
    <xf numFmtId="0" fontId="33" fillId="50" borderId="46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0" borderId="47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9" fillId="21" borderId="2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6" applyNumberFormat="0" applyFill="0" applyAlignment="0" applyProtection="0"/>
    <xf numFmtId="0" fontId="50" fillId="0" borderId="0"/>
  </cellStyleXfs>
  <cellXfs count="306">
    <xf numFmtId="0" fontId="0" fillId="0" borderId="0" xfId="0"/>
    <xf numFmtId="0" fontId="37" fillId="0" borderId="0" xfId="0" applyFont="1"/>
    <xf numFmtId="0" fontId="37" fillId="0" borderId="0" xfId="0" applyFont="1" applyFill="1"/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/>
    <xf numFmtId="0" fontId="37" fillId="0" borderId="0" xfId="0" applyFont="1" applyBorder="1"/>
    <xf numFmtId="44" fontId="36" fillId="58" borderId="17" xfId="0" applyNumberFormat="1" applyFont="1" applyFill="1" applyBorder="1" applyProtection="1"/>
    <xf numFmtId="0" fontId="37" fillId="0" borderId="0" xfId="0" applyFont="1" applyFill="1" applyBorder="1"/>
    <xf numFmtId="0" fontId="37" fillId="0" borderId="0" xfId="0" applyFont="1" applyFill="1" applyBorder="1" applyProtection="1"/>
    <xf numFmtId="165" fontId="37" fillId="0" borderId="0" xfId="0" applyNumberFormat="1" applyFont="1" applyFill="1" applyBorder="1" applyProtection="1"/>
    <xf numFmtId="44" fontId="37" fillId="0" borderId="0" xfId="0" applyNumberFormat="1" applyFont="1"/>
    <xf numFmtId="2" fontId="37" fillId="0" borderId="10" xfId="0" applyNumberFormat="1" applyFont="1" applyBorder="1" applyProtection="1">
      <protection locked="0"/>
    </xf>
    <xf numFmtId="2" fontId="37" fillId="0" borderId="12" xfId="0" applyNumberFormat="1" applyFont="1" applyBorder="1" applyProtection="1">
      <protection locked="0"/>
    </xf>
    <xf numFmtId="5" fontId="36" fillId="0" borderId="0" xfId="0" applyNumberFormat="1" applyFont="1" applyFill="1" applyBorder="1"/>
    <xf numFmtId="2" fontId="37" fillId="0" borderId="18" xfId="0" applyNumberFormat="1" applyFont="1" applyBorder="1" applyProtection="1">
      <protection locked="0"/>
    </xf>
    <xf numFmtId="5" fontId="37" fillId="58" borderId="23" xfId="0" applyNumberFormat="1" applyFont="1" applyFill="1" applyBorder="1" applyProtection="1"/>
    <xf numFmtId="10" fontId="37" fillId="58" borderId="10" xfId="0" applyNumberFormat="1" applyFont="1" applyFill="1" applyBorder="1" applyAlignment="1" applyProtection="1">
      <alignment horizontal="right"/>
    </xf>
    <xf numFmtId="10" fontId="37" fillId="58" borderId="12" xfId="0" applyNumberFormat="1" applyFont="1" applyFill="1" applyBorder="1" applyAlignment="1" applyProtection="1">
      <alignment horizontal="right"/>
    </xf>
    <xf numFmtId="2" fontId="37" fillId="0" borderId="22" xfId="0" applyNumberFormat="1" applyFont="1" applyBorder="1" applyAlignment="1" applyProtection="1">
      <alignment horizontal="right" vertical="top" wrapText="1"/>
      <protection locked="0"/>
    </xf>
    <xf numFmtId="2" fontId="37" fillId="0" borderId="23" xfId="0" applyNumberFormat="1" applyFont="1" applyBorder="1" applyAlignment="1" applyProtection="1">
      <alignment horizontal="right" vertical="top" wrapText="1"/>
      <protection locked="0"/>
    </xf>
    <xf numFmtId="0" fontId="37" fillId="0" borderId="12" xfId="0" applyFont="1" applyBorder="1" applyAlignment="1" applyProtection="1">
      <alignment horizontal="left" vertical="top" wrapText="1"/>
      <protection locked="0"/>
    </xf>
    <xf numFmtId="2" fontId="37" fillId="0" borderId="10" xfId="0" applyNumberFormat="1" applyFont="1" applyBorder="1" applyAlignment="1" applyProtection="1">
      <alignment horizontal="right" vertical="top" wrapText="1"/>
      <protection locked="0"/>
    </xf>
    <xf numFmtId="2" fontId="37" fillId="0" borderId="12" xfId="0" applyNumberFormat="1" applyFont="1" applyBorder="1" applyAlignment="1" applyProtection="1">
      <alignment horizontal="right" vertical="top" wrapText="1"/>
      <protection locked="0"/>
    </xf>
    <xf numFmtId="0" fontId="37" fillId="0" borderId="18" xfId="0" applyFont="1" applyBorder="1" applyAlignment="1" applyProtection="1">
      <alignment horizontal="left" vertical="top" wrapText="1"/>
      <protection locked="0"/>
    </xf>
    <xf numFmtId="0" fontId="36" fillId="58" borderId="19" xfId="0" applyFont="1" applyFill="1" applyBorder="1" applyAlignment="1"/>
    <xf numFmtId="2" fontId="36" fillId="58" borderId="16" xfId="0" applyNumberFormat="1" applyFont="1" applyFill="1" applyBorder="1" applyAlignment="1"/>
    <xf numFmtId="2" fontId="36" fillId="58" borderId="19" xfId="0" applyNumberFormat="1" applyFont="1" applyFill="1" applyBorder="1" applyAlignment="1"/>
    <xf numFmtId="164" fontId="37" fillId="58" borderId="12" xfId="0" applyNumberFormat="1" applyFont="1" applyFill="1" applyBorder="1" applyAlignment="1" applyProtection="1">
      <alignment horizontal="right"/>
    </xf>
    <xf numFmtId="164" fontId="37" fillId="58" borderId="18" xfId="0" applyNumberFormat="1" applyFont="1" applyFill="1" applyBorder="1" applyAlignment="1" applyProtection="1">
      <alignment horizontal="right"/>
    </xf>
    <xf numFmtId="164" fontId="36" fillId="58" borderId="19" xfId="0" applyNumberFormat="1" applyFont="1" applyFill="1" applyBorder="1" applyAlignment="1" applyProtection="1">
      <alignment horizontal="right"/>
    </xf>
    <xf numFmtId="164" fontId="37" fillId="0" borderId="0" xfId="0" applyNumberFormat="1" applyFont="1"/>
    <xf numFmtId="0" fontId="37" fillId="0" borderId="0" xfId="0" applyFont="1" applyBorder="1" applyAlignment="1" applyProtection="1">
      <alignment vertical="top" wrapText="1"/>
      <protection locked="0"/>
    </xf>
    <xf numFmtId="0" fontId="37" fillId="58" borderId="10" xfId="0" applyFont="1" applyFill="1" applyBorder="1" applyAlignment="1" applyProtection="1">
      <alignment horizontal="left"/>
    </xf>
    <xf numFmtId="0" fontId="37" fillId="58" borderId="10" xfId="0" applyFont="1" applyFill="1" applyBorder="1" applyAlignment="1" applyProtection="1"/>
    <xf numFmtId="0" fontId="37" fillId="58" borderId="10" xfId="0" applyFont="1" applyFill="1" applyBorder="1" applyAlignment="1" applyProtection="1">
      <alignment vertical="top" wrapText="1"/>
    </xf>
    <xf numFmtId="0" fontId="37" fillId="58" borderId="10" xfId="0" applyFont="1" applyFill="1" applyBorder="1" applyProtection="1"/>
    <xf numFmtId="0" fontId="36" fillId="58" borderId="10" xfId="0" applyFont="1" applyFill="1" applyBorder="1" applyAlignment="1" applyProtection="1">
      <alignment horizontal="right" vertical="top" wrapText="1"/>
    </xf>
    <xf numFmtId="0" fontId="37" fillId="0" borderId="0" xfId="0" applyFont="1" applyFill="1" applyBorder="1" applyAlignment="1" applyProtection="1">
      <alignment vertical="top" wrapText="1"/>
      <protection locked="0"/>
    </xf>
    <xf numFmtId="0" fontId="36" fillId="0" borderId="0" xfId="0" applyFont="1" applyFill="1" applyBorder="1" applyAlignment="1" applyProtection="1">
      <alignment horizontal="right"/>
    </xf>
    <xf numFmtId="10" fontId="36" fillId="0" borderId="0" xfId="103" applyNumberFormat="1" applyFont="1" applyFill="1" applyBorder="1" applyAlignment="1" applyProtection="1">
      <alignment horizontal="right"/>
    </xf>
    <xf numFmtId="10" fontId="36" fillId="0" borderId="0" xfId="103" applyNumberFormat="1" applyFont="1" applyFill="1" applyBorder="1" applyAlignment="1" applyProtection="1">
      <alignment horizontal="left"/>
    </xf>
    <xf numFmtId="10" fontId="36" fillId="0" borderId="0" xfId="0" applyNumberFormat="1" applyFont="1" applyFill="1" applyBorder="1" applyAlignment="1" applyProtection="1">
      <alignment vertical="top" wrapText="1"/>
    </xf>
    <xf numFmtId="41" fontId="37" fillId="58" borderId="10" xfId="0" applyNumberFormat="1" applyFont="1" applyFill="1" applyBorder="1" applyAlignment="1" applyProtection="1">
      <alignment vertical="top" wrapText="1"/>
    </xf>
    <xf numFmtId="41" fontId="36" fillId="58" borderId="10" xfId="0" applyNumberFormat="1" applyFont="1" applyFill="1" applyBorder="1" applyAlignment="1" applyProtection="1">
      <alignment vertical="top" wrapText="1"/>
    </xf>
    <xf numFmtId="41" fontId="37" fillId="0" borderId="10" xfId="0" applyNumberFormat="1" applyFont="1" applyBorder="1" applyAlignment="1" applyProtection="1">
      <alignment vertical="top" wrapText="1"/>
      <protection locked="0"/>
    </xf>
    <xf numFmtId="44" fontId="37" fillId="58" borderId="13" xfId="0" applyNumberFormat="1" applyFont="1" applyFill="1" applyBorder="1" applyAlignment="1" applyProtection="1">
      <alignment horizontal="right"/>
    </xf>
    <xf numFmtId="44" fontId="37" fillId="58" borderId="15" xfId="0" applyNumberFormat="1" applyFont="1" applyFill="1" applyBorder="1" applyAlignment="1" applyProtection="1">
      <alignment horizontal="right"/>
    </xf>
    <xf numFmtId="44" fontId="37" fillId="58" borderId="24" xfId="0" applyNumberFormat="1" applyFont="1" applyFill="1" applyBorder="1" applyProtection="1"/>
    <xf numFmtId="44" fontId="37" fillId="58" borderId="11" xfId="0" applyNumberFormat="1" applyFont="1" applyFill="1" applyBorder="1" applyAlignment="1" applyProtection="1">
      <alignment horizontal="right"/>
    </xf>
    <xf numFmtId="44" fontId="37" fillId="58" borderId="21" xfId="0" applyNumberFormat="1" applyFont="1" applyFill="1" applyBorder="1" applyAlignment="1" applyProtection="1">
      <alignment horizontal="right"/>
    </xf>
    <xf numFmtId="44" fontId="37" fillId="58" borderId="20" xfId="0" applyNumberFormat="1" applyFont="1" applyFill="1" applyBorder="1" applyProtection="1"/>
    <xf numFmtId="44" fontId="36" fillId="58" borderId="17" xfId="0" applyNumberFormat="1" applyFont="1" applyFill="1" applyBorder="1" applyAlignment="1" applyProtection="1"/>
    <xf numFmtId="44" fontId="36" fillId="58" borderId="17" xfId="0" applyNumberFormat="1" applyFont="1" applyFill="1" applyBorder="1" applyAlignment="1" applyProtection="1">
      <alignment horizontal="right"/>
    </xf>
    <xf numFmtId="42" fontId="37" fillId="0" borderId="11" xfId="103" applyNumberFormat="1" applyFont="1" applyBorder="1" applyAlignment="1" applyProtection="1">
      <alignment horizontal="right"/>
      <protection locked="0"/>
    </xf>
    <xf numFmtId="42" fontId="37" fillId="0" borderId="11" xfId="0" applyNumberFormat="1" applyFont="1" applyBorder="1" applyAlignment="1" applyProtection="1">
      <alignment horizontal="right"/>
      <protection locked="0"/>
    </xf>
    <xf numFmtId="42" fontId="37" fillId="0" borderId="21" xfId="0" applyNumberFormat="1" applyFont="1" applyBorder="1" applyAlignment="1" applyProtection="1">
      <alignment horizontal="right"/>
      <protection locked="0"/>
    </xf>
    <xf numFmtId="42" fontId="37" fillId="24" borderId="22" xfId="0" applyNumberFormat="1" applyFont="1" applyFill="1" applyBorder="1" applyProtection="1">
      <protection locked="0"/>
    </xf>
    <xf numFmtId="42" fontId="37" fillId="56" borderId="22" xfId="0" applyNumberFormat="1" applyFont="1" applyFill="1" applyBorder="1" applyProtection="1">
      <protection locked="0"/>
    </xf>
    <xf numFmtId="42" fontId="37" fillId="56" borderId="10" xfId="0" applyNumberFormat="1" applyFont="1" applyFill="1" applyBorder="1" applyProtection="1">
      <protection locked="0"/>
    </xf>
    <xf numFmtId="42" fontId="37" fillId="0" borderId="10" xfId="0" applyNumberFormat="1" applyFont="1" applyBorder="1" applyProtection="1">
      <protection locked="0"/>
    </xf>
    <xf numFmtId="42" fontId="37" fillId="0" borderId="14" xfId="0" applyNumberFormat="1" applyFont="1" applyBorder="1" applyProtection="1">
      <protection locked="0"/>
    </xf>
    <xf numFmtId="42" fontId="36" fillId="58" borderId="16" xfId="0" applyNumberFormat="1" applyFont="1" applyFill="1" applyBorder="1" applyAlignment="1"/>
    <xf numFmtId="42" fontId="37" fillId="0" borderId="10" xfId="0" applyNumberFormat="1" applyFont="1" applyBorder="1" applyAlignment="1" applyProtection="1">
      <alignment horizontal="right"/>
      <protection locked="0"/>
    </xf>
    <xf numFmtId="42" fontId="37" fillId="0" borderId="14" xfId="0" applyNumberFormat="1" applyFont="1" applyBorder="1" applyAlignment="1" applyProtection="1">
      <alignment horizontal="right"/>
      <protection locked="0"/>
    </xf>
    <xf numFmtId="42" fontId="36" fillId="58" borderId="16" xfId="0" applyNumberFormat="1" applyFont="1" applyFill="1" applyBorder="1" applyAlignment="1" applyProtection="1">
      <alignment horizontal="right"/>
    </xf>
    <xf numFmtId="42" fontId="37" fillId="56" borderId="22" xfId="0" applyNumberFormat="1" applyFont="1" applyFill="1" applyBorder="1" applyAlignment="1" applyProtection="1">
      <alignment horizontal="right"/>
      <protection locked="0"/>
    </xf>
    <xf numFmtId="42" fontId="37" fillId="56" borderId="10" xfId="0" applyNumberFormat="1" applyFont="1" applyFill="1" applyBorder="1" applyAlignment="1" applyProtection="1">
      <alignment horizontal="right"/>
      <protection locked="0"/>
    </xf>
    <xf numFmtId="42" fontId="37" fillId="24" borderId="14" xfId="0" applyNumberFormat="1" applyFont="1" applyFill="1" applyBorder="1" applyAlignment="1" applyProtection="1">
      <alignment horizontal="right"/>
      <protection locked="0"/>
    </xf>
    <xf numFmtId="0" fontId="39" fillId="0" borderId="0" xfId="0" applyFont="1"/>
    <xf numFmtId="44" fontId="40" fillId="0" borderId="0" xfId="0" applyNumberFormat="1" applyFont="1"/>
    <xf numFmtId="0" fontId="37" fillId="0" borderId="23" xfId="0" applyFont="1" applyBorder="1" applyAlignment="1" applyProtection="1">
      <alignment horizontal="left" vertical="top" wrapText="1"/>
      <protection locked="0"/>
    </xf>
    <xf numFmtId="0" fontId="38" fillId="58" borderId="36" xfId="0" applyFont="1" applyFill="1" applyBorder="1" applyAlignment="1" applyProtection="1">
      <alignment wrapText="1"/>
    </xf>
    <xf numFmtId="44" fontId="36" fillId="58" borderId="50" xfId="0" applyNumberFormat="1" applyFont="1" applyFill="1" applyBorder="1" applyAlignment="1" applyProtection="1"/>
    <xf numFmtId="44" fontId="36" fillId="58" borderId="50" xfId="0" applyNumberFormat="1" applyFont="1" applyFill="1" applyBorder="1" applyAlignment="1" applyProtection="1">
      <alignment horizontal="right"/>
    </xf>
    <xf numFmtId="0" fontId="36" fillId="58" borderId="22" xfId="0" applyFont="1" applyFill="1" applyBorder="1" applyAlignment="1" applyProtection="1">
      <alignment horizontal="center" wrapText="1"/>
    </xf>
    <xf numFmtId="0" fontId="36" fillId="58" borderId="20" xfId="0" applyFont="1" applyFill="1" applyBorder="1" applyAlignment="1" applyProtection="1">
      <alignment horizontal="center" wrapText="1"/>
    </xf>
    <xf numFmtId="0" fontId="36" fillId="58" borderId="23" xfId="0" applyFont="1" applyFill="1" applyBorder="1" applyAlignment="1" applyProtection="1">
      <alignment horizontal="center" wrapText="1"/>
    </xf>
    <xf numFmtId="42" fontId="36" fillId="58" borderId="16" xfId="0" applyNumberFormat="1" applyFont="1" applyFill="1" applyBorder="1" applyProtection="1"/>
    <xf numFmtId="2" fontId="36" fillId="58" borderId="19" xfId="0" applyNumberFormat="1" applyFont="1" applyFill="1" applyBorder="1" applyProtection="1"/>
    <xf numFmtId="44" fontId="36" fillId="58" borderId="50" xfId="0" applyNumberFormat="1" applyFont="1" applyFill="1" applyBorder="1" applyProtection="1"/>
    <xf numFmtId="0" fontId="38" fillId="58" borderId="23" xfId="0" applyFont="1" applyFill="1" applyBorder="1" applyAlignment="1">
      <alignment wrapText="1"/>
    </xf>
    <xf numFmtId="44" fontId="36" fillId="58" borderId="20" xfId="0" applyNumberFormat="1" applyFont="1" applyFill="1" applyBorder="1" applyAlignment="1" applyProtection="1">
      <alignment horizontal="center" wrapText="1"/>
    </xf>
    <xf numFmtId="0" fontId="36" fillId="58" borderId="10" xfId="0" applyFont="1" applyFill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 applyProtection="1">
      <alignment vertical="top" wrapText="1"/>
      <protection locked="0"/>
    </xf>
    <xf numFmtId="0" fontId="36" fillId="58" borderId="10" xfId="0" applyFont="1" applyFill="1" applyBorder="1" applyAlignment="1" applyProtection="1">
      <alignment horizontal="center" vertical="top" wrapText="1"/>
    </xf>
    <xf numFmtId="0" fontId="36" fillId="58" borderId="10" xfId="0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>
      <alignment horizontal="left"/>
    </xf>
    <xf numFmtId="0" fontId="0" fillId="0" borderId="51" xfId="0" applyBorder="1"/>
    <xf numFmtId="0" fontId="39" fillId="58" borderId="11" xfId="0" applyFont="1" applyFill="1" applyBorder="1"/>
    <xf numFmtId="0" fontId="39" fillId="58" borderId="27" xfId="0" applyFont="1" applyFill="1" applyBorder="1"/>
    <xf numFmtId="0" fontId="37" fillId="58" borderId="48" xfId="0" applyFont="1" applyFill="1" applyBorder="1"/>
    <xf numFmtId="0" fontId="36" fillId="58" borderId="48" xfId="0" applyFont="1" applyFill="1" applyBorder="1"/>
    <xf numFmtId="44" fontId="36" fillId="58" borderId="48" xfId="0" applyNumberFormat="1" applyFont="1" applyFill="1" applyBorder="1"/>
    <xf numFmtId="0" fontId="37" fillId="0" borderId="0" xfId="0" applyFont="1" applyProtection="1">
      <protection locked="0"/>
    </xf>
    <xf numFmtId="0" fontId="37" fillId="0" borderId="28" xfId="0" applyFont="1" applyFill="1" applyBorder="1" applyProtection="1">
      <protection locked="0" hidden="1"/>
    </xf>
    <xf numFmtId="0" fontId="37" fillId="0" borderId="0" xfId="0" applyFont="1" applyFill="1" applyBorder="1" applyProtection="1">
      <protection locked="0" hidden="1"/>
    </xf>
    <xf numFmtId="165" fontId="37" fillId="0" borderId="0" xfId="0" applyNumberFormat="1" applyFont="1" applyFill="1" applyBorder="1" applyAlignment="1" applyProtection="1">
      <alignment horizontal="right"/>
      <protection locked="0" hidden="1"/>
    </xf>
    <xf numFmtId="0" fontId="37" fillId="0" borderId="0" xfId="0" applyFont="1" applyFill="1" applyProtection="1">
      <protection locked="0"/>
    </xf>
    <xf numFmtId="0" fontId="37" fillId="0" borderId="0" xfId="0" applyFont="1" applyFill="1" applyBorder="1" applyProtection="1">
      <protection locked="0"/>
    </xf>
    <xf numFmtId="164" fontId="37" fillId="0" borderId="0" xfId="0" applyNumberFormat="1" applyFont="1" applyFill="1" applyBorder="1" applyProtection="1">
      <protection locked="0"/>
    </xf>
    <xf numFmtId="165" fontId="37" fillId="0" borderId="0" xfId="0" applyNumberFormat="1" applyFont="1" applyFill="1" applyBorder="1" applyProtection="1"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vertical="top" wrapText="1"/>
    </xf>
    <xf numFmtId="10" fontId="37" fillId="58" borderId="10" xfId="0" applyNumberFormat="1" applyFont="1" applyFill="1" applyBorder="1" applyAlignment="1" applyProtection="1">
      <alignment horizontal="right" vertical="top" wrapText="1"/>
      <protection locked="0"/>
    </xf>
    <xf numFmtId="10" fontId="36" fillId="58" borderId="10" xfId="0" applyNumberFormat="1" applyFont="1" applyFill="1" applyBorder="1" applyAlignment="1" applyProtection="1">
      <alignment horizontal="right" vertical="top" wrapText="1"/>
      <protection locked="0"/>
    </xf>
    <xf numFmtId="0" fontId="36" fillId="0" borderId="0" xfId="0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>
      <alignment horizontal="right"/>
    </xf>
    <xf numFmtId="10" fontId="37" fillId="0" borderId="0" xfId="122" applyNumberFormat="1" applyFont="1"/>
    <xf numFmtId="0" fontId="36" fillId="58" borderId="10" xfId="0" applyFont="1" applyFill="1" applyBorder="1" applyAlignment="1" applyProtection="1">
      <alignment horizontal="right"/>
    </xf>
    <xf numFmtId="0" fontId="36" fillId="58" borderId="10" xfId="0" applyFont="1" applyFill="1" applyBorder="1" applyAlignment="1" applyProtection="1">
      <alignment horizontal="center" vertical="top" wrapText="1"/>
      <protection locked="0"/>
    </xf>
    <xf numFmtId="0" fontId="36" fillId="58" borderId="27" xfId="0" applyFont="1" applyFill="1" applyBorder="1" applyAlignment="1" applyProtection="1">
      <alignment horizontal="right"/>
    </xf>
    <xf numFmtId="0" fontId="36" fillId="58" borderId="33" xfId="0" applyFont="1" applyFill="1" applyBorder="1" applyAlignment="1" applyProtection="1">
      <alignment horizontal="right"/>
    </xf>
    <xf numFmtId="10" fontId="37" fillId="58" borderId="10" xfId="122" applyNumberFormat="1" applyFont="1" applyFill="1" applyBorder="1" applyAlignment="1">
      <alignment horizontal="right"/>
    </xf>
    <xf numFmtId="42" fontId="37" fillId="58" borderId="11" xfId="0" applyNumberFormat="1" applyFont="1" applyFill="1" applyBorder="1" applyAlignment="1" applyProtection="1">
      <alignment horizontal="right"/>
    </xf>
    <xf numFmtId="10" fontId="37" fillId="58" borderId="13" xfId="122" applyNumberFormat="1" applyFont="1" applyFill="1" applyBorder="1" applyAlignment="1">
      <alignment horizontal="right"/>
    </xf>
    <xf numFmtId="10" fontId="37" fillId="58" borderId="15" xfId="122" applyNumberFormat="1" applyFont="1" applyFill="1" applyBorder="1" applyAlignment="1">
      <alignment horizontal="right"/>
    </xf>
    <xf numFmtId="10" fontId="37" fillId="58" borderId="24" xfId="122" applyNumberFormat="1" applyFont="1" applyFill="1" applyBorder="1" applyAlignment="1">
      <alignment horizontal="right"/>
    </xf>
    <xf numFmtId="10" fontId="37" fillId="58" borderId="52" xfId="122" applyNumberFormat="1" applyFont="1" applyFill="1" applyBorder="1" applyAlignment="1">
      <alignment horizontal="right"/>
    </xf>
    <xf numFmtId="42" fontId="37" fillId="58" borderId="21" xfId="0" applyNumberFormat="1" applyFont="1" applyFill="1" applyBorder="1" applyAlignment="1" applyProtection="1">
      <alignment horizontal="right"/>
    </xf>
    <xf numFmtId="42" fontId="36" fillId="58" borderId="50" xfId="0" applyNumberFormat="1" applyFont="1" applyFill="1" applyBorder="1" applyAlignment="1" applyProtection="1">
      <alignment horizontal="right"/>
    </xf>
    <xf numFmtId="42" fontId="37" fillId="58" borderId="20" xfId="0" applyNumberFormat="1" applyFont="1" applyFill="1" applyBorder="1" applyAlignment="1" applyProtection="1">
      <alignment horizontal="right"/>
    </xf>
    <xf numFmtId="42" fontId="36" fillId="58" borderId="50" xfId="0" applyNumberFormat="1" applyFont="1" applyFill="1" applyBorder="1" applyAlignment="1" applyProtection="1"/>
    <xf numFmtId="0" fontId="37" fillId="58" borderId="13" xfId="0" applyFont="1" applyFill="1" applyBorder="1"/>
    <xf numFmtId="10" fontId="37" fillId="58" borderId="49" xfId="0" applyNumberFormat="1" applyFont="1" applyFill="1" applyBorder="1" applyAlignment="1" applyProtection="1">
      <alignment horizontal="right"/>
    </xf>
    <xf numFmtId="10" fontId="36" fillId="58" borderId="52" xfId="122" applyNumberFormat="1" applyFont="1" applyFill="1" applyBorder="1" applyAlignment="1">
      <alignment horizontal="right"/>
    </xf>
    <xf numFmtId="2" fontId="37" fillId="58" borderId="35" xfId="0" applyNumberFormat="1" applyFont="1" applyFill="1" applyBorder="1" applyAlignment="1" applyProtection="1"/>
    <xf numFmtId="2" fontId="37" fillId="58" borderId="55" xfId="0" applyNumberFormat="1" applyFont="1" applyFill="1" applyBorder="1" applyAlignment="1" applyProtection="1"/>
    <xf numFmtId="2" fontId="36" fillId="58" borderId="33" xfId="0" applyNumberFormat="1" applyFont="1" applyFill="1" applyBorder="1" applyAlignment="1" applyProtection="1"/>
    <xf numFmtId="5" fontId="37" fillId="58" borderId="54" xfId="0" applyNumberFormat="1" applyFont="1" applyFill="1" applyBorder="1" applyAlignment="1" applyProtection="1"/>
    <xf numFmtId="10" fontId="37" fillId="58" borderId="55" xfId="0" applyNumberFormat="1" applyFont="1" applyFill="1" applyBorder="1" applyAlignment="1" applyProtection="1"/>
    <xf numFmtId="164" fontId="37" fillId="58" borderId="54" xfId="0" applyNumberFormat="1" applyFont="1" applyFill="1" applyBorder="1" applyAlignment="1" applyProtection="1"/>
    <xf numFmtId="164" fontId="37" fillId="58" borderId="55" xfId="0" applyNumberFormat="1" applyFont="1" applyFill="1" applyBorder="1" applyAlignment="1" applyProtection="1"/>
    <xf numFmtId="164" fontId="36" fillId="58" borderId="33" xfId="0" applyNumberFormat="1" applyFont="1" applyFill="1" applyBorder="1" applyAlignment="1" applyProtection="1"/>
    <xf numFmtId="0" fontId="36" fillId="58" borderId="54" xfId="0" applyFont="1" applyFill="1" applyBorder="1" applyAlignment="1" applyProtection="1">
      <alignment horizontal="right" wrapText="1"/>
    </xf>
    <xf numFmtId="49" fontId="36" fillId="0" borderId="26" xfId="0" applyNumberFormat="1" applyFont="1" applyBorder="1" applyAlignment="1" applyProtection="1">
      <protection locked="0"/>
    </xf>
    <xf numFmtId="49" fontId="36" fillId="0" borderId="27" xfId="0" applyNumberFormat="1" applyFont="1" applyBorder="1" applyAlignment="1" applyProtection="1">
      <protection locked="0"/>
    </xf>
    <xf numFmtId="49" fontId="36" fillId="0" borderId="26" xfId="0" applyNumberFormat="1" applyFont="1" applyFill="1" applyBorder="1" applyAlignment="1" applyProtection="1">
      <protection locked="0"/>
    </xf>
    <xf numFmtId="49" fontId="36" fillId="0" borderId="27" xfId="0" applyNumberFormat="1" applyFont="1" applyFill="1" applyBorder="1" applyAlignment="1" applyProtection="1">
      <protection locked="0"/>
    </xf>
    <xf numFmtId="0" fontId="36" fillId="58" borderId="53" xfId="0" applyFont="1" applyFill="1" applyBorder="1" applyAlignment="1">
      <alignment horizontal="right"/>
    </xf>
    <xf numFmtId="0" fontId="36" fillId="58" borderId="10" xfId="0" applyFont="1" applyFill="1" applyBorder="1" applyAlignment="1">
      <alignment horizontal="right"/>
    </xf>
    <xf numFmtId="0" fontId="37" fillId="0" borderId="21" xfId="0" applyFont="1" applyBorder="1" applyAlignment="1" applyProtection="1">
      <alignment vertical="top" wrapText="1"/>
      <protection locked="0"/>
    </xf>
    <xf numFmtId="0" fontId="37" fillId="0" borderId="28" xfId="0" applyFont="1" applyBorder="1" applyAlignment="1" applyProtection="1">
      <alignment vertical="top" wrapText="1"/>
      <protection locked="0"/>
    </xf>
    <xf numFmtId="0" fontId="37" fillId="0" borderId="29" xfId="0" applyFont="1" applyBorder="1" applyAlignment="1" applyProtection="1">
      <alignment vertical="top" wrapText="1"/>
      <protection locked="0"/>
    </xf>
    <xf numFmtId="0" fontId="37" fillId="0" borderId="30" xfId="0" applyFont="1" applyBorder="1" applyAlignment="1" applyProtection="1">
      <alignment vertical="top" wrapText="1"/>
      <protection locked="0"/>
    </xf>
    <xf numFmtId="0" fontId="37" fillId="0" borderId="20" xfId="0" applyFont="1" applyBorder="1" applyAlignment="1" applyProtection="1">
      <alignment vertical="top" wrapText="1"/>
      <protection locked="0"/>
    </xf>
    <xf numFmtId="0" fontId="37" fillId="0" borderId="31" xfId="0" applyFont="1" applyBorder="1" applyAlignment="1" applyProtection="1">
      <alignment vertical="top" wrapText="1"/>
      <protection locked="0"/>
    </xf>
    <xf numFmtId="0" fontId="37" fillId="0" borderId="32" xfId="0" applyFont="1" applyBorder="1" applyAlignment="1" applyProtection="1">
      <alignment vertical="top" wrapText="1"/>
      <protection locked="0"/>
    </xf>
    <xf numFmtId="0" fontId="38" fillId="58" borderId="37" xfId="0" applyFont="1" applyFill="1" applyBorder="1" applyAlignment="1" applyProtection="1">
      <alignment wrapText="1"/>
    </xf>
    <xf numFmtId="0" fontId="38" fillId="58" borderId="38" xfId="0" applyFont="1" applyFill="1" applyBorder="1" applyAlignment="1" applyProtection="1">
      <alignment wrapText="1"/>
    </xf>
    <xf numFmtId="0" fontId="38" fillId="58" borderId="36" xfId="0" applyFont="1" applyFill="1" applyBorder="1" applyAlignment="1" applyProtection="1">
      <alignment horizontal="left" indent="1"/>
    </xf>
    <xf numFmtId="0" fontId="38" fillId="58" borderId="37" xfId="0" applyFont="1" applyFill="1" applyBorder="1" applyAlignment="1" applyProtection="1"/>
    <xf numFmtId="0" fontId="38" fillId="58" borderId="38" xfId="0" applyFont="1" applyFill="1" applyBorder="1" applyAlignment="1" applyProtection="1"/>
    <xf numFmtId="0" fontId="36" fillId="58" borderId="54" xfId="0" applyFont="1" applyFill="1" applyBorder="1" applyAlignment="1" applyProtection="1">
      <alignment vertical="top"/>
    </xf>
    <xf numFmtId="0" fontId="37" fillId="58" borderId="35" xfId="0" applyFont="1" applyFill="1" applyBorder="1" applyAlignment="1" applyProtection="1">
      <alignment vertical="top" wrapText="1"/>
    </xf>
    <xf numFmtId="0" fontId="36" fillId="58" borderId="27" xfId="0" applyFont="1" applyFill="1" applyBorder="1" applyAlignment="1" applyProtection="1">
      <alignment horizontal="right" vertical="top" wrapText="1"/>
    </xf>
    <xf numFmtId="0" fontId="36" fillId="58" borderId="33" xfId="0" applyFont="1" applyFill="1" applyBorder="1" applyAlignment="1" applyProtection="1">
      <alignment wrapText="1"/>
    </xf>
    <xf numFmtId="0" fontId="37" fillId="58" borderId="54" xfId="0" applyFont="1" applyFill="1" applyBorder="1" applyAlignment="1" applyProtection="1">
      <alignment vertical="top" wrapText="1"/>
    </xf>
    <xf numFmtId="0" fontId="37" fillId="58" borderId="55" xfId="0" applyFont="1" applyFill="1" applyBorder="1" applyAlignment="1" applyProtection="1">
      <alignment vertical="top" wrapText="1"/>
    </xf>
    <xf numFmtId="0" fontId="37" fillId="58" borderId="54" xfId="0" applyFont="1" applyFill="1" applyBorder="1" applyAlignment="1" applyProtection="1">
      <alignment horizontal="right" vertical="top"/>
    </xf>
    <xf numFmtId="0" fontId="37" fillId="58" borderId="55" xfId="0" applyFont="1" applyFill="1" applyBorder="1" applyAlignment="1" applyProtection="1">
      <alignment horizontal="right" vertical="top"/>
    </xf>
    <xf numFmtId="0" fontId="36" fillId="58" borderId="11" xfId="0" applyFont="1" applyFill="1" applyBorder="1" applyAlignment="1" applyProtection="1">
      <alignment vertical="top" wrapText="1"/>
      <protection locked="0"/>
    </xf>
    <xf numFmtId="0" fontId="36" fillId="58" borderId="27" xfId="0" applyFont="1" applyFill="1" applyBorder="1" applyAlignment="1" applyProtection="1">
      <alignment vertical="top" wrapText="1"/>
      <protection locked="0"/>
    </xf>
    <xf numFmtId="0" fontId="36" fillId="58" borderId="26" xfId="0" applyFont="1" applyFill="1" applyBorder="1" applyAlignment="1" applyProtection="1">
      <alignment vertical="top" wrapText="1"/>
      <protection locked="0"/>
    </xf>
    <xf numFmtId="0" fontId="36" fillId="58" borderId="11" xfId="0" applyFont="1" applyFill="1" applyBorder="1" applyAlignment="1" applyProtection="1">
      <alignment vertical="top"/>
      <protection locked="0"/>
    </xf>
    <xf numFmtId="0" fontId="37" fillId="58" borderId="11" xfId="0" applyFont="1" applyFill="1" applyBorder="1" applyAlignment="1" applyProtection="1"/>
    <xf numFmtId="0" fontId="37" fillId="58" borderId="27" xfId="0" applyFont="1" applyFill="1" applyBorder="1" applyAlignment="1" applyProtection="1"/>
    <xf numFmtId="0" fontId="36" fillId="58" borderId="11" xfId="0" applyFont="1" applyFill="1" applyBorder="1" applyAlignment="1" applyProtection="1">
      <alignment vertical="top" wrapText="1"/>
    </xf>
    <xf numFmtId="0" fontId="36" fillId="58" borderId="27" xfId="0" applyFont="1" applyFill="1" applyBorder="1" applyAlignment="1" applyProtection="1">
      <alignment horizontal="right" vertical="top"/>
    </xf>
    <xf numFmtId="0" fontId="36" fillId="58" borderId="11" xfId="0" applyFont="1" applyFill="1" applyBorder="1" applyAlignment="1"/>
    <xf numFmtId="0" fontId="36" fillId="58" borderId="26" xfId="0" applyFont="1" applyFill="1" applyBorder="1" applyAlignment="1"/>
    <xf numFmtId="0" fontId="36" fillId="58" borderId="27" xfId="0" applyFont="1" applyFill="1" applyBorder="1" applyAlignment="1"/>
    <xf numFmtId="0" fontId="37" fillId="24" borderId="48" xfId="0" applyFont="1" applyFill="1" applyBorder="1" applyAlignment="1" applyProtection="1"/>
    <xf numFmtId="0" fontId="42" fillId="0" borderId="0" xfId="0" applyFont="1" applyAlignment="1"/>
    <xf numFmtId="49" fontId="36" fillId="59" borderId="26" xfId="0" applyNumberFormat="1" applyFont="1" applyFill="1" applyBorder="1" applyAlignment="1" applyProtection="1"/>
    <xf numFmtId="49" fontId="36" fillId="59" borderId="27" xfId="0" applyNumberFormat="1" applyFont="1" applyFill="1" applyBorder="1" applyAlignment="1" applyProtection="1"/>
    <xf numFmtId="0" fontId="0" fillId="0" borderId="0" xfId="0" applyBorder="1" applyAlignment="1">
      <alignment vertical="top" wrapText="1"/>
    </xf>
    <xf numFmtId="49" fontId="41" fillId="58" borderId="26" xfId="0" applyNumberFormat="1" applyFont="1" applyFill="1" applyBorder="1" applyAlignment="1" applyProtection="1"/>
    <xf numFmtId="49" fontId="44" fillId="58" borderId="26" xfId="0" applyNumberFormat="1" applyFont="1" applyFill="1" applyBorder="1" applyAlignment="1" applyProtection="1"/>
    <xf numFmtId="44" fontId="36" fillId="58" borderId="10" xfId="103" applyNumberFormat="1" applyFont="1" applyFill="1" applyBorder="1" applyAlignment="1" applyProtection="1">
      <alignment horizontal="right"/>
    </xf>
    <xf numFmtId="0" fontId="36" fillId="58" borderId="56" xfId="0" applyFont="1" applyFill="1" applyBorder="1" applyAlignment="1" applyProtection="1">
      <alignment vertical="top" wrapText="1"/>
    </xf>
    <xf numFmtId="0" fontId="37" fillId="0" borderId="35" xfId="0" applyFont="1" applyBorder="1" applyAlignment="1" applyProtection="1">
      <alignment vertical="top" wrapText="1"/>
      <protection locked="0"/>
    </xf>
    <xf numFmtId="0" fontId="37" fillId="0" borderId="34" xfId="0" applyFont="1" applyBorder="1" applyAlignment="1" applyProtection="1">
      <alignment vertical="top" wrapText="1"/>
      <protection locked="0"/>
    </xf>
    <xf numFmtId="0" fontId="36" fillId="58" borderId="33" xfId="0" applyFont="1" applyFill="1" applyBorder="1" applyAlignment="1" applyProtection="1">
      <alignment horizontal="right" vertical="top"/>
    </xf>
    <xf numFmtId="0" fontId="36" fillId="58" borderId="24" xfId="0" applyFont="1" applyFill="1" applyBorder="1" applyAlignment="1" applyProtection="1">
      <alignment horizontal="center" wrapText="1"/>
    </xf>
    <xf numFmtId="0" fontId="36" fillId="58" borderId="56" xfId="0" applyFont="1" applyFill="1" applyBorder="1" applyAlignment="1" applyProtection="1">
      <alignment horizontal="right" wrapText="1"/>
    </xf>
    <xf numFmtId="0" fontId="36" fillId="58" borderId="24" xfId="0" applyFont="1" applyFill="1" applyBorder="1" applyAlignment="1">
      <alignment horizontal="right"/>
    </xf>
    <xf numFmtId="49" fontId="36" fillId="0" borderId="11" xfId="0" applyNumberFormat="1" applyFont="1" applyBorder="1" applyAlignment="1" applyProtection="1">
      <alignment horizontal="left" indent="1"/>
      <protection locked="0"/>
    </xf>
    <xf numFmtId="49" fontId="36" fillId="0" borderId="11" xfId="0" applyNumberFormat="1" applyFont="1" applyFill="1" applyBorder="1" applyAlignment="1" applyProtection="1">
      <alignment horizontal="left" indent="1"/>
      <protection locked="0"/>
    </xf>
    <xf numFmtId="49" fontId="36" fillId="59" borderId="11" xfId="0" applyNumberFormat="1" applyFont="1" applyFill="1" applyBorder="1" applyAlignment="1" applyProtection="1">
      <alignment horizontal="left" indent="1"/>
    </xf>
    <xf numFmtId="0" fontId="45" fillId="0" borderId="0" xfId="0" applyFont="1"/>
    <xf numFmtId="0" fontId="45" fillId="0" borderId="0" xfId="0" applyFont="1" applyProtection="1">
      <protection locked="0"/>
    </xf>
    <xf numFmtId="2" fontId="37" fillId="0" borderId="12" xfId="0" applyNumberFormat="1" applyFont="1" applyFill="1" applyBorder="1" applyProtection="1">
      <protection locked="0"/>
    </xf>
    <xf numFmtId="0" fontId="42" fillId="0" borderId="0" xfId="0" applyFont="1" applyAlignment="1">
      <alignment horizontal="left" indent="5"/>
    </xf>
    <xf numFmtId="0" fontId="36" fillId="0" borderId="0" xfId="0" applyFont="1" applyFill="1" applyBorder="1" applyAlignment="1" applyProtection="1">
      <alignment horizontal="left" vertical="top" wrapText="1"/>
    </xf>
    <xf numFmtId="10" fontId="36" fillId="0" borderId="0" xfId="0" applyNumberFormat="1" applyFont="1" applyFill="1" applyBorder="1" applyAlignment="1" applyProtection="1">
      <alignment horizontal="right" vertical="top" wrapText="1"/>
    </xf>
    <xf numFmtId="41" fontId="36" fillId="0" borderId="0" xfId="0" applyNumberFormat="1" applyFont="1" applyFill="1" applyBorder="1" applyAlignment="1" applyProtection="1">
      <alignment vertical="top" wrapText="1"/>
    </xf>
    <xf numFmtId="0" fontId="36" fillId="0" borderId="0" xfId="0" applyFont="1" applyFill="1" applyBorder="1" applyAlignment="1" applyProtection="1">
      <alignment horizontal="right" vertical="top" wrapText="1"/>
    </xf>
    <xf numFmtId="41" fontId="37" fillId="0" borderId="0" xfId="0" applyNumberFormat="1" applyFont="1" applyFill="1" applyBorder="1" applyAlignment="1" applyProtection="1">
      <alignment vertical="top" wrapText="1"/>
    </xf>
    <xf numFmtId="0" fontId="37" fillId="0" borderId="0" xfId="0" applyFont="1" applyFill="1" applyBorder="1" applyAlignment="1" applyProtection="1"/>
    <xf numFmtId="10" fontId="37" fillId="0" borderId="0" xfId="0" applyNumberFormat="1" applyFont="1" applyFill="1" applyBorder="1" applyAlignment="1" applyProtection="1">
      <alignment horizontal="right" vertical="top" wrapText="1"/>
    </xf>
    <xf numFmtId="41" fontId="37" fillId="0" borderId="0" xfId="0" applyNumberFormat="1" applyFont="1" applyFill="1" applyBorder="1" applyAlignment="1" applyProtection="1">
      <alignment vertical="top" wrapText="1"/>
      <protection locked="0"/>
    </xf>
    <xf numFmtId="0" fontId="36" fillId="0" borderId="0" xfId="0" applyFont="1" applyFill="1" applyBorder="1" applyAlignment="1" applyProtection="1">
      <alignment vertical="top" wrapText="1"/>
      <protection locked="0"/>
    </xf>
    <xf numFmtId="0" fontId="36" fillId="0" borderId="0" xfId="0" applyFont="1" applyFill="1" applyBorder="1" applyAlignment="1" applyProtection="1">
      <alignment horizontal="center" vertical="top" wrapText="1"/>
    </xf>
    <xf numFmtId="0" fontId="36" fillId="0" borderId="0" xfId="0" applyFont="1" applyFill="1" applyBorder="1" applyAlignment="1" applyProtection="1">
      <alignment vertical="top" wrapText="1"/>
    </xf>
    <xf numFmtId="0" fontId="0" fillId="0" borderId="0" xfId="0" applyFill="1" applyBorder="1"/>
    <xf numFmtId="10" fontId="37" fillId="0" borderId="0" xfId="0" applyNumberFormat="1" applyFont="1" applyFill="1" applyBorder="1" applyAlignment="1" applyProtection="1">
      <alignment vertical="top" wrapText="1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0" fontId="37" fillId="58" borderId="12" xfId="104" applyFont="1" applyFill="1" applyBorder="1" applyAlignment="1" applyProtection="1">
      <alignment vertical="top" wrapText="1"/>
    </xf>
    <xf numFmtId="0" fontId="41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37" fillId="0" borderId="51" xfId="0" applyFont="1" applyFill="1" applyBorder="1" applyAlignment="1" applyProtection="1">
      <alignment vertical="top" wrapText="1"/>
      <protection locked="0"/>
    </xf>
    <xf numFmtId="0" fontId="0" fillId="0" borderId="51" xfId="0" applyFill="1" applyBorder="1" applyAlignment="1" applyProtection="1">
      <alignment vertical="top" wrapText="1"/>
      <protection locked="0"/>
    </xf>
    <xf numFmtId="0" fontId="45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51" xfId="0" applyFill="1" applyBorder="1" applyAlignment="1">
      <alignment vertical="top" wrapText="1"/>
    </xf>
    <xf numFmtId="44" fontId="36" fillId="0" borderId="0" xfId="0" applyNumberFormat="1" applyFont="1" applyFill="1" applyBorder="1" applyAlignment="1" applyProtection="1">
      <alignment horizontal="right" vertical="top" wrapText="1"/>
      <protection locked="0"/>
    </xf>
    <xf numFmtId="44" fontId="36" fillId="57" borderId="10" xfId="103" applyNumberFormat="1" applyFont="1" applyFill="1" applyBorder="1" applyAlignment="1" applyProtection="1">
      <alignment horizontal="right"/>
    </xf>
    <xf numFmtId="44" fontId="36" fillId="58" borderId="10" xfId="0" applyNumberFormat="1" applyFont="1" applyFill="1" applyBorder="1" applyAlignment="1" applyProtection="1">
      <alignment vertical="top" wrapText="1"/>
    </xf>
    <xf numFmtId="0" fontId="36" fillId="58" borderId="57" xfId="104" applyFont="1" applyFill="1" applyBorder="1" applyAlignment="1" applyProtection="1">
      <alignment horizontal="right"/>
    </xf>
    <xf numFmtId="0" fontId="36" fillId="59" borderId="59" xfId="104" applyNumberFormat="1" applyFont="1" applyFill="1" applyBorder="1" applyAlignment="1" applyProtection="1">
      <alignment horizontal="center"/>
    </xf>
    <xf numFmtId="0" fontId="36" fillId="59" borderId="60" xfId="104" applyNumberFormat="1" applyFont="1" applyFill="1" applyBorder="1" applyAlignment="1" applyProtection="1">
      <alignment horizontal="center"/>
    </xf>
    <xf numFmtId="0" fontId="37" fillId="0" borderId="0" xfId="104" applyFont="1" applyAlignment="1" applyProtection="1">
      <protection locked="0"/>
    </xf>
    <xf numFmtId="0" fontId="36" fillId="58" borderId="12" xfId="104" applyFont="1" applyFill="1" applyBorder="1" applyAlignment="1" applyProtection="1">
      <alignment horizontal="right"/>
    </xf>
    <xf numFmtId="0" fontId="36" fillId="59" borderId="26" xfId="104" applyNumberFormat="1" applyFont="1" applyFill="1" applyBorder="1" applyAlignment="1" applyProtection="1">
      <alignment horizontal="center"/>
    </xf>
    <xf numFmtId="0" fontId="36" fillId="59" borderId="61" xfId="104" applyNumberFormat="1" applyFont="1" applyFill="1" applyBorder="1" applyAlignment="1" applyProtection="1">
      <alignment horizontal="center"/>
    </xf>
    <xf numFmtId="0" fontId="36" fillId="58" borderId="62" xfId="104" applyFont="1" applyFill="1" applyBorder="1" applyAlignment="1" applyProtection="1">
      <alignment horizontal="right"/>
    </xf>
    <xf numFmtId="0" fontId="36" fillId="59" borderId="48" xfId="104" applyNumberFormat="1" applyFont="1" applyFill="1" applyBorder="1" applyAlignment="1" applyProtection="1">
      <alignment horizontal="center"/>
    </xf>
    <xf numFmtId="0" fontId="36" fillId="59" borderId="64" xfId="104" applyNumberFormat="1" applyFont="1" applyFill="1" applyBorder="1" applyAlignment="1" applyProtection="1">
      <alignment horizontal="center"/>
    </xf>
    <xf numFmtId="0" fontId="38" fillId="58" borderId="36" xfId="104" applyFont="1" applyFill="1" applyBorder="1" applyAlignment="1" applyProtection="1"/>
    <xf numFmtId="0" fontId="38" fillId="58" borderId="36" xfId="104" applyFont="1" applyFill="1" applyBorder="1" applyAlignment="1" applyProtection="1">
      <alignment horizontal="left" indent="9"/>
    </xf>
    <xf numFmtId="0" fontId="38" fillId="58" borderId="65" xfId="104" applyFont="1" applyFill="1" applyBorder="1" applyAlignment="1" applyProtection="1">
      <alignment horizontal="center"/>
    </xf>
    <xf numFmtId="0" fontId="38" fillId="58" borderId="66" xfId="104" applyFont="1" applyFill="1" applyBorder="1" applyAlignment="1" applyProtection="1">
      <alignment horizontal="center"/>
    </xf>
    <xf numFmtId="0" fontId="37" fillId="58" borderId="67" xfId="104" applyFont="1" applyFill="1" applyBorder="1" applyAlignment="1" applyProtection="1"/>
    <xf numFmtId="0" fontId="37" fillId="58" borderId="68" xfId="104" applyFont="1" applyFill="1" applyBorder="1" applyAlignment="1" applyProtection="1"/>
    <xf numFmtId="0" fontId="36" fillId="58" borderId="69" xfId="104" applyFont="1" applyFill="1" applyBorder="1" applyAlignment="1" applyProtection="1">
      <alignment vertical="top"/>
    </xf>
    <xf numFmtId="0" fontId="36" fillId="58" borderId="70" xfId="104" applyFont="1" applyFill="1" applyBorder="1" applyAlignment="1" applyProtection="1">
      <alignment horizontal="center"/>
    </xf>
    <xf numFmtId="0" fontId="36" fillId="58" borderId="71" xfId="104" applyFont="1" applyFill="1" applyBorder="1" applyAlignment="1" applyProtection="1">
      <alignment horizontal="center"/>
    </xf>
    <xf numFmtId="0" fontId="36" fillId="58" borderId="72" xfId="104" applyFont="1" applyFill="1" applyBorder="1" applyAlignment="1" applyProtection="1">
      <alignment horizontal="center"/>
    </xf>
    <xf numFmtId="0" fontId="36" fillId="58" borderId="70" xfId="104" applyFont="1" applyFill="1" applyBorder="1" applyAlignment="1" applyProtection="1"/>
    <xf numFmtId="0" fontId="37" fillId="58" borderId="54" xfId="104" applyFont="1" applyFill="1" applyBorder="1" applyAlignment="1" applyProtection="1">
      <alignment vertical="top"/>
    </xf>
    <xf numFmtId="43" fontId="37" fillId="0" borderId="23" xfId="104" applyNumberFormat="1" applyFont="1" applyBorder="1" applyAlignment="1" applyProtection="1">
      <protection locked="0"/>
    </xf>
    <xf numFmtId="42" fontId="37" fillId="0" borderId="20" xfId="104" applyNumberFormat="1" applyFont="1" applyBorder="1" applyAlignment="1" applyProtection="1">
      <alignment horizontal="right"/>
      <protection locked="0"/>
    </xf>
    <xf numFmtId="44" fontId="37" fillId="58" borderId="24" xfId="104" applyNumberFormat="1" applyFont="1" applyFill="1" applyBorder="1" applyAlignment="1" applyProtection="1">
      <alignment horizontal="right"/>
    </xf>
    <xf numFmtId="0" fontId="37" fillId="58" borderId="35" xfId="104" applyFont="1" applyFill="1" applyBorder="1" applyAlignment="1" applyProtection="1"/>
    <xf numFmtId="42" fontId="37" fillId="0" borderId="13" xfId="104" applyNumberFormat="1" applyFont="1" applyBorder="1" applyAlignment="1" applyProtection="1">
      <protection locked="0"/>
    </xf>
    <xf numFmtId="0" fontId="37" fillId="58" borderId="35" xfId="104" applyFont="1" applyFill="1" applyBorder="1" applyAlignment="1" applyProtection="1">
      <alignment vertical="top"/>
    </xf>
    <xf numFmtId="43" fontId="37" fillId="0" borderId="12" xfId="104" applyNumberFormat="1" applyFont="1" applyBorder="1" applyAlignment="1" applyProtection="1">
      <protection locked="0"/>
    </xf>
    <xf numFmtId="43" fontId="37" fillId="0" borderId="18" xfId="104" applyNumberFormat="1" applyFont="1" applyBorder="1" applyAlignment="1" applyProtection="1">
      <protection locked="0"/>
    </xf>
    <xf numFmtId="42" fontId="37" fillId="0" borderId="21" xfId="104" applyNumberFormat="1" applyFont="1" applyBorder="1" applyAlignment="1" applyProtection="1">
      <alignment horizontal="right"/>
      <protection locked="0"/>
    </xf>
    <xf numFmtId="0" fontId="37" fillId="0" borderId="35" xfId="104" applyFont="1" applyBorder="1" applyAlignment="1" applyProtection="1">
      <alignment horizontal="left" vertical="top"/>
      <protection locked="0"/>
    </xf>
    <xf numFmtId="42" fontId="37" fillId="0" borderId="10" xfId="104" applyNumberFormat="1" applyFont="1" applyBorder="1" applyAlignment="1" applyProtection="1">
      <protection locked="0"/>
    </xf>
    <xf numFmtId="42" fontId="37" fillId="0" borderId="11" xfId="104" applyNumberFormat="1" applyFont="1" applyBorder="1" applyAlignment="1" applyProtection="1">
      <alignment horizontal="right"/>
      <protection locked="0"/>
    </xf>
    <xf numFmtId="0" fontId="37" fillId="0" borderId="35" xfId="104" applyFont="1" applyBorder="1" applyAlignment="1" applyProtection="1">
      <alignment horizontal="left"/>
      <protection locked="0"/>
    </xf>
    <xf numFmtId="0" fontId="36" fillId="58" borderId="52" xfId="104" applyFont="1" applyFill="1" applyBorder="1" applyAlignment="1" applyProtection="1">
      <alignment horizontal="right" vertical="top"/>
    </xf>
    <xf numFmtId="43" fontId="36" fillId="58" borderId="52" xfId="104" applyNumberFormat="1" applyFont="1" applyFill="1" applyBorder="1" applyAlignment="1" applyProtection="1"/>
    <xf numFmtId="42" fontId="36" fillId="58" borderId="52" xfId="104" applyNumberFormat="1" applyFont="1" applyFill="1" applyBorder="1" applyAlignment="1" applyProtection="1"/>
    <xf numFmtId="44" fontId="36" fillId="58" borderId="52" xfId="104" applyNumberFormat="1" applyFont="1" applyFill="1" applyBorder="1" applyAlignment="1" applyProtection="1"/>
    <xf numFmtId="5" fontId="37" fillId="58" borderId="52" xfId="104" applyNumberFormat="1" applyFont="1" applyFill="1" applyBorder="1" applyAlignment="1" applyProtection="1"/>
    <xf numFmtId="42" fontId="37" fillId="24" borderId="52" xfId="104" applyNumberFormat="1" applyFont="1" applyFill="1" applyBorder="1" applyAlignment="1" applyProtection="1">
      <protection locked="0"/>
    </xf>
    <xf numFmtId="44" fontId="37" fillId="58" borderId="52" xfId="104" applyNumberFormat="1" applyFont="1" applyFill="1" applyBorder="1" applyAlignment="1" applyProtection="1"/>
    <xf numFmtId="0" fontId="37" fillId="0" borderId="34" xfId="104" applyFont="1" applyBorder="1" applyAlignment="1" applyProtection="1">
      <alignment horizontal="left"/>
      <protection locked="0"/>
    </xf>
    <xf numFmtId="42" fontId="37" fillId="0" borderId="15" xfId="104" applyNumberFormat="1" applyFont="1" applyBorder="1" applyAlignment="1" applyProtection="1">
      <protection locked="0"/>
    </xf>
    <xf numFmtId="10" fontId="37" fillId="58" borderId="52" xfId="104" applyNumberFormat="1" applyFont="1" applyFill="1" applyBorder="1" applyAlignment="1" applyProtection="1">
      <alignment horizontal="right"/>
    </xf>
    <xf numFmtId="44" fontId="37" fillId="58" borderId="52" xfId="104" applyNumberFormat="1" applyFont="1" applyFill="1" applyBorder="1" applyAlignment="1" applyProtection="1">
      <alignment horizontal="right"/>
    </xf>
    <xf numFmtId="0" fontId="36" fillId="58" borderId="33" xfId="104" applyFont="1" applyFill="1" applyBorder="1" applyAlignment="1" applyProtection="1">
      <alignment horizontal="right" vertical="top"/>
    </xf>
    <xf numFmtId="42" fontId="36" fillId="58" borderId="17" xfId="104" applyNumberFormat="1" applyFont="1" applyFill="1" applyBorder="1" applyAlignment="1" applyProtection="1">
      <alignment vertical="top"/>
    </xf>
    <xf numFmtId="0" fontId="36" fillId="0" borderId="0" xfId="104" applyFont="1" applyFill="1" applyBorder="1" applyAlignment="1" applyProtection="1">
      <alignment horizontal="right" vertical="top"/>
      <protection locked="0"/>
    </xf>
    <xf numFmtId="10" fontId="37" fillId="0" borderId="0" xfId="104" applyNumberFormat="1" applyFont="1" applyFill="1" applyBorder="1" applyAlignment="1" applyProtection="1">
      <alignment horizontal="right"/>
      <protection locked="0"/>
    </xf>
    <xf numFmtId="44" fontId="37" fillId="0" borderId="0" xfId="104" applyNumberFormat="1" applyFont="1" applyFill="1" applyBorder="1" applyAlignment="1" applyProtection="1">
      <alignment horizontal="right"/>
      <protection locked="0"/>
    </xf>
    <xf numFmtId="0" fontId="37" fillId="0" borderId="0" xfId="104" applyFont="1" applyFill="1" applyAlignment="1" applyProtection="1">
      <protection locked="0"/>
    </xf>
    <xf numFmtId="0" fontId="38" fillId="58" borderId="38" xfId="104" applyFont="1" applyFill="1" applyBorder="1" applyAlignment="1" applyProtection="1">
      <alignment horizontal="center"/>
    </xf>
    <xf numFmtId="0" fontId="36" fillId="58" borderId="73" xfId="104" applyFont="1" applyFill="1" applyBorder="1" applyAlignment="1" applyProtection="1">
      <alignment vertical="top"/>
    </xf>
    <xf numFmtId="0" fontId="37" fillId="58" borderId="36" xfId="104" applyFont="1" applyFill="1" applyBorder="1" applyAlignment="1" applyProtection="1">
      <alignment vertical="top"/>
    </xf>
    <xf numFmtId="0" fontId="37" fillId="58" borderId="74" xfId="104" applyFont="1" applyFill="1" applyBorder="1" applyAlignment="1" applyProtection="1">
      <alignment vertical="top"/>
    </xf>
    <xf numFmtId="0" fontId="37" fillId="56" borderId="35" xfId="104" applyFont="1" applyFill="1" applyBorder="1" applyAlignment="1" applyProtection="1">
      <protection locked="0"/>
    </xf>
    <xf numFmtId="0" fontId="37" fillId="56" borderId="35" xfId="104" applyFont="1" applyFill="1" applyBorder="1" applyAlignment="1" applyProtection="1">
      <alignment horizontal="left"/>
      <protection locked="0"/>
    </xf>
    <xf numFmtId="0" fontId="36" fillId="58" borderId="19" xfId="104" applyFont="1" applyFill="1" applyBorder="1" applyAlignment="1" applyProtection="1">
      <alignment horizontal="right" vertical="top"/>
    </xf>
    <xf numFmtId="0" fontId="45" fillId="0" borderId="0" xfId="104" applyFont="1" applyProtection="1"/>
    <xf numFmtId="49" fontId="36" fillId="59" borderId="58" xfId="0" applyNumberFormat="1" applyFont="1" applyFill="1" applyBorder="1" applyAlignment="1" applyProtection="1">
      <alignment horizontal="left" indent="1"/>
    </xf>
    <xf numFmtId="49" fontId="36" fillId="59" borderId="63" xfId="0" applyNumberFormat="1" applyFont="1" applyFill="1" applyBorder="1" applyAlignment="1" applyProtection="1">
      <alignment horizontal="left" indent="1"/>
    </xf>
    <xf numFmtId="0" fontId="36" fillId="58" borderId="28" xfId="0" applyFont="1" applyFill="1" applyBorder="1" applyAlignment="1" applyProtection="1">
      <alignment horizontal="right"/>
    </xf>
    <xf numFmtId="49" fontId="36" fillId="0" borderId="28" xfId="0" applyNumberFormat="1" applyFont="1" applyBorder="1" applyAlignment="1" applyProtection="1">
      <alignment horizontal="left" indent="1"/>
      <protection locked="0"/>
    </xf>
    <xf numFmtId="49" fontId="36" fillId="0" borderId="28" xfId="0" applyNumberFormat="1" applyFont="1" applyBorder="1" applyAlignment="1" applyProtection="1">
      <protection locked="0"/>
    </xf>
    <xf numFmtId="49" fontId="36" fillId="0" borderId="10" xfId="103" applyNumberFormat="1" applyFont="1" applyFill="1" applyBorder="1" applyAlignment="1" applyProtection="1">
      <alignment horizontal="center"/>
    </xf>
    <xf numFmtId="0" fontId="46" fillId="0" borderId="0" xfId="0" applyFont="1" applyFill="1" applyBorder="1" applyAlignment="1" applyProtection="1">
      <alignment horizontal="left"/>
    </xf>
    <xf numFmtId="0" fontId="37" fillId="0" borderId="0" xfId="0" applyFont="1" applyAlignment="1"/>
    <xf numFmtId="0" fontId="37" fillId="0" borderId="0" xfId="0" applyFont="1" applyBorder="1" applyAlignment="1" applyProtection="1">
      <protection locked="0"/>
    </xf>
    <xf numFmtId="0" fontId="37" fillId="0" borderId="30" xfId="0" applyFont="1" applyBorder="1" applyAlignment="1" applyProtection="1">
      <protection locked="0"/>
    </xf>
    <xf numFmtId="0" fontId="47" fillId="0" borderId="25" xfId="0" applyFont="1" applyBorder="1" applyAlignment="1" applyProtection="1">
      <protection locked="0"/>
    </xf>
    <xf numFmtId="44" fontId="48" fillId="0" borderId="0" xfId="0" applyNumberFormat="1" applyFont="1" applyFill="1" applyBorder="1" applyAlignment="1" applyProtection="1">
      <alignment horizontal="right" vertical="top" wrapText="1"/>
      <protection locked="0"/>
    </xf>
    <xf numFmtId="10" fontId="48" fillId="0" borderId="0" xfId="0" applyNumberFormat="1" applyFont="1" applyFill="1" applyBorder="1" applyAlignment="1" applyProtection="1">
      <alignment horizontal="right" vertical="top" wrapText="1"/>
    </xf>
    <xf numFmtId="0" fontId="37" fillId="0" borderId="0" xfId="0" applyFont="1" applyAlignment="1" applyProtection="1">
      <alignment horizontal="right" indent="1"/>
      <protection locked="0"/>
    </xf>
    <xf numFmtId="0" fontId="37" fillId="0" borderId="0" xfId="0" applyFont="1" applyAlignment="1" applyProtection="1">
      <protection locked="0"/>
    </xf>
    <xf numFmtId="0" fontId="39" fillId="0" borderId="0" xfId="0" applyFont="1" applyAlignment="1" applyProtection="1">
      <alignment horizontal="center" wrapText="1"/>
      <protection locked="0"/>
    </xf>
    <xf numFmtId="0" fontId="37" fillId="0" borderId="0" xfId="0" applyFont="1" applyAlignment="1" applyProtection="1">
      <alignment horizontal="center" wrapText="1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protection locked="0"/>
    </xf>
    <xf numFmtId="0" fontId="49" fillId="0" borderId="0" xfId="0" applyFont="1" applyAlignment="1" applyProtection="1">
      <alignment horizontal="center"/>
      <protection locked="0"/>
    </xf>
    <xf numFmtId="8" fontId="37" fillId="0" borderId="0" xfId="0" applyNumberFormat="1" applyFont="1" applyProtection="1">
      <protection locked="0"/>
    </xf>
    <xf numFmtId="0" fontId="37" fillId="0" borderId="0" xfId="0" applyFont="1" applyAlignment="1" applyProtection="1">
      <alignment horizontal="left"/>
      <protection locked="0"/>
    </xf>
    <xf numFmtId="0" fontId="51" fillId="0" borderId="11" xfId="135" applyFont="1" applyFill="1" applyBorder="1" applyAlignment="1" applyProtection="1">
      <protection locked="0"/>
    </xf>
    <xf numFmtId="0" fontId="51" fillId="0" borderId="27" xfId="135" applyFont="1" applyFill="1" applyBorder="1" applyAlignment="1" applyProtection="1">
      <protection locked="0"/>
    </xf>
    <xf numFmtId="0" fontId="51" fillId="60" borderId="11" xfId="135" applyFont="1" applyFill="1" applyBorder="1" applyAlignment="1" applyProtection="1">
      <protection locked="0"/>
    </xf>
    <xf numFmtId="0" fontId="51" fillId="60" borderId="27" xfId="135" applyFont="1" applyFill="1" applyBorder="1" applyAlignment="1" applyProtection="1">
      <protection locked="0"/>
    </xf>
    <xf numFmtId="0" fontId="51" fillId="0" borderId="10" xfId="135" applyFont="1" applyFill="1" applyBorder="1" applyAlignment="1" applyProtection="1">
      <protection locked="0"/>
    </xf>
  </cellXfs>
  <cellStyles count="136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2" xfId="5" builtinId="34" customBuiltin="1"/>
    <cellStyle name="20% - Accent2 2" xfId="6" xr:uid="{00000000-0005-0000-0000-000005000000}"/>
    <cellStyle name="20% - Accent2 3" xfId="7" xr:uid="{00000000-0005-0000-0000-000006000000}"/>
    <cellStyle name="20% - Accent2 4" xfId="8" xr:uid="{00000000-0005-0000-0000-000007000000}"/>
    <cellStyle name="20% - Accent3" xfId="9" builtinId="38" customBuiltin="1"/>
    <cellStyle name="20% - Accent3 2" xfId="10" xr:uid="{00000000-0005-0000-0000-000009000000}"/>
    <cellStyle name="20% - Accent3 3" xfId="11" xr:uid="{00000000-0005-0000-0000-00000A000000}"/>
    <cellStyle name="20% - Accent3 4" xfId="12" xr:uid="{00000000-0005-0000-0000-00000B000000}"/>
    <cellStyle name="20% - Accent4" xfId="13" builtinId="42" customBuiltin="1"/>
    <cellStyle name="20% - Accent4 2" xfId="14" xr:uid="{00000000-0005-0000-0000-00000D000000}"/>
    <cellStyle name="20% - Accent4 3" xfId="15" xr:uid="{00000000-0005-0000-0000-00000E000000}"/>
    <cellStyle name="20% - Accent4 4" xfId="16" xr:uid="{00000000-0005-0000-0000-00000F000000}"/>
    <cellStyle name="20% - Accent5" xfId="17" builtinId="46" customBuiltin="1"/>
    <cellStyle name="20% - Accent5 2" xfId="18" xr:uid="{00000000-0005-0000-0000-000011000000}"/>
    <cellStyle name="20% - Accent5 3" xfId="19" xr:uid="{00000000-0005-0000-0000-000012000000}"/>
    <cellStyle name="20% - Accent5 4" xfId="20" xr:uid="{00000000-0005-0000-0000-000013000000}"/>
    <cellStyle name="20% - Accent6" xfId="21" builtinId="50" customBuiltin="1"/>
    <cellStyle name="20% - Accent6 2" xfId="22" xr:uid="{00000000-0005-0000-0000-000015000000}"/>
    <cellStyle name="20% - Accent6 3" xfId="23" xr:uid="{00000000-0005-0000-0000-000016000000}"/>
    <cellStyle name="20% - Accent6 4" xfId="24" xr:uid="{00000000-0005-0000-0000-000017000000}"/>
    <cellStyle name="40% - Accent1" xfId="25" builtinId="31" customBuiltin="1"/>
    <cellStyle name="40% - Accent1 2" xfId="26" xr:uid="{00000000-0005-0000-0000-000019000000}"/>
    <cellStyle name="40% - Accent1 3" xfId="27" xr:uid="{00000000-0005-0000-0000-00001A000000}"/>
    <cellStyle name="40% - Accent1 4" xfId="28" xr:uid="{00000000-0005-0000-0000-00001B000000}"/>
    <cellStyle name="40% - Accent2" xfId="29" builtinId="35" customBuiltin="1"/>
    <cellStyle name="40% - Accent2 2" xfId="30" xr:uid="{00000000-0005-0000-0000-00001D000000}"/>
    <cellStyle name="40% - Accent2 3" xfId="31" xr:uid="{00000000-0005-0000-0000-00001E000000}"/>
    <cellStyle name="40% - Accent2 4" xfId="32" xr:uid="{00000000-0005-0000-0000-00001F000000}"/>
    <cellStyle name="40% - Accent3" xfId="33" builtinId="39" customBuiltin="1"/>
    <cellStyle name="40% - Accent3 2" xfId="34" xr:uid="{00000000-0005-0000-0000-000021000000}"/>
    <cellStyle name="40% - Accent3 3" xfId="35" xr:uid="{00000000-0005-0000-0000-000022000000}"/>
    <cellStyle name="40% - Accent3 4" xfId="36" xr:uid="{00000000-0005-0000-0000-000023000000}"/>
    <cellStyle name="40% - Accent4" xfId="37" builtinId="43" customBuiltin="1"/>
    <cellStyle name="40% - Accent4 2" xfId="38" xr:uid="{00000000-0005-0000-0000-000025000000}"/>
    <cellStyle name="40% - Accent4 3" xfId="39" xr:uid="{00000000-0005-0000-0000-000026000000}"/>
    <cellStyle name="40% - Accent4 4" xfId="40" xr:uid="{00000000-0005-0000-0000-000027000000}"/>
    <cellStyle name="40% - Accent5" xfId="41" builtinId="47" customBuiltin="1"/>
    <cellStyle name="40% - Accent5 2" xfId="42" xr:uid="{00000000-0005-0000-0000-000029000000}"/>
    <cellStyle name="40% - Accent5 3" xfId="43" xr:uid="{00000000-0005-0000-0000-00002A000000}"/>
    <cellStyle name="40% - Accent5 4" xfId="44" xr:uid="{00000000-0005-0000-0000-00002B000000}"/>
    <cellStyle name="40% - Accent6" xfId="45" builtinId="51" customBuiltin="1"/>
    <cellStyle name="40% - Accent6 2" xfId="46" xr:uid="{00000000-0005-0000-0000-00002D000000}"/>
    <cellStyle name="40% - Accent6 3" xfId="47" xr:uid="{00000000-0005-0000-0000-00002E000000}"/>
    <cellStyle name="40% - Accent6 4" xfId="48" xr:uid="{00000000-0005-0000-0000-00002F000000}"/>
    <cellStyle name="60% - Accent1" xfId="49" builtinId="32" customBuiltin="1"/>
    <cellStyle name="60% - Accent1 2" xfId="50" xr:uid="{00000000-0005-0000-0000-000031000000}"/>
    <cellStyle name="60% - Accent2" xfId="51" builtinId="36" customBuiltin="1"/>
    <cellStyle name="60% - Accent2 2" xfId="52" xr:uid="{00000000-0005-0000-0000-000033000000}"/>
    <cellStyle name="60% - Accent3" xfId="53" builtinId="40" customBuiltin="1"/>
    <cellStyle name="60% - Accent3 2" xfId="54" xr:uid="{00000000-0005-0000-0000-000035000000}"/>
    <cellStyle name="60% - Accent4" xfId="55" builtinId="44" customBuiltin="1"/>
    <cellStyle name="60% - Accent4 2" xfId="56" xr:uid="{00000000-0005-0000-0000-000037000000}"/>
    <cellStyle name="60% - Accent5" xfId="57" builtinId="48" customBuiltin="1"/>
    <cellStyle name="60% - Accent5 2" xfId="58" xr:uid="{00000000-0005-0000-0000-000039000000}"/>
    <cellStyle name="60% - Accent6" xfId="59" builtinId="52" customBuiltin="1"/>
    <cellStyle name="60% - Accent6 2" xfId="60" xr:uid="{00000000-0005-0000-0000-00003B000000}"/>
    <cellStyle name="Accent1" xfId="61" builtinId="29" customBuiltin="1"/>
    <cellStyle name="Accent1 2" xfId="62" xr:uid="{00000000-0005-0000-0000-00003D000000}"/>
    <cellStyle name="Accent2" xfId="63" builtinId="33" customBuiltin="1"/>
    <cellStyle name="Accent2 2" xfId="64" xr:uid="{00000000-0005-0000-0000-00003F000000}"/>
    <cellStyle name="Accent3" xfId="65" builtinId="37" customBuiltin="1"/>
    <cellStyle name="Accent3 2" xfId="66" xr:uid="{00000000-0005-0000-0000-000041000000}"/>
    <cellStyle name="Accent4" xfId="67" builtinId="41" customBuiltin="1"/>
    <cellStyle name="Accent4 2" xfId="68" xr:uid="{00000000-0005-0000-0000-000043000000}"/>
    <cellStyle name="Accent5" xfId="69" builtinId="45" customBuiltin="1"/>
    <cellStyle name="Accent5 2" xfId="70" xr:uid="{00000000-0005-0000-0000-000045000000}"/>
    <cellStyle name="Accent6" xfId="71" builtinId="49" customBuiltin="1"/>
    <cellStyle name="Accent6 2" xfId="72" xr:uid="{00000000-0005-0000-0000-000047000000}"/>
    <cellStyle name="Bad" xfId="73" builtinId="27" customBuiltin="1"/>
    <cellStyle name="Bad 2" xfId="74" xr:uid="{00000000-0005-0000-0000-000049000000}"/>
    <cellStyle name="Calculation" xfId="75" builtinId="22" customBuiltin="1"/>
    <cellStyle name="Calculation 2" xfId="76" xr:uid="{00000000-0005-0000-0000-00004B000000}"/>
    <cellStyle name="Check Cell" xfId="77" builtinId="23" customBuiltin="1"/>
    <cellStyle name="Check Cell 2" xfId="78" xr:uid="{00000000-0005-0000-0000-00004D000000}"/>
    <cellStyle name="Check Cell 3" xfId="123" xr:uid="{00000000-0005-0000-0000-00004E000000}"/>
    <cellStyle name="Comma [0] 2" xfId="79" xr:uid="{00000000-0005-0000-0000-00004F000000}"/>
    <cellStyle name="Comma 2" xfId="80" xr:uid="{00000000-0005-0000-0000-000050000000}"/>
    <cellStyle name="Comma 3" xfId="81" xr:uid="{00000000-0005-0000-0000-000051000000}"/>
    <cellStyle name="Currency [0] 2" xfId="82" xr:uid="{00000000-0005-0000-0000-000052000000}"/>
    <cellStyle name="Currency 10" xfId="124" xr:uid="{00000000-0005-0000-0000-000053000000}"/>
    <cellStyle name="Currency 11" xfId="125" xr:uid="{00000000-0005-0000-0000-000054000000}"/>
    <cellStyle name="Currency 12" xfId="126" xr:uid="{00000000-0005-0000-0000-000055000000}"/>
    <cellStyle name="Currency 13" xfId="127" xr:uid="{00000000-0005-0000-0000-000056000000}"/>
    <cellStyle name="Currency 2" xfId="83" xr:uid="{00000000-0005-0000-0000-000057000000}"/>
    <cellStyle name="Currency 3" xfId="84" xr:uid="{00000000-0005-0000-0000-000058000000}"/>
    <cellStyle name="Currency 4" xfId="128" xr:uid="{00000000-0005-0000-0000-000059000000}"/>
    <cellStyle name="Currency 5" xfId="129" xr:uid="{00000000-0005-0000-0000-00005A000000}"/>
    <cellStyle name="Currency 6" xfId="130" xr:uid="{00000000-0005-0000-0000-00005B000000}"/>
    <cellStyle name="Currency 7" xfId="131" xr:uid="{00000000-0005-0000-0000-00005C000000}"/>
    <cellStyle name="Currency 8" xfId="132" xr:uid="{00000000-0005-0000-0000-00005D000000}"/>
    <cellStyle name="Currency 9" xfId="133" xr:uid="{00000000-0005-0000-0000-00005E000000}"/>
    <cellStyle name="Explanatory Text" xfId="85" builtinId="53" customBuiltin="1"/>
    <cellStyle name="Explanatory Text 2" xfId="86" xr:uid="{00000000-0005-0000-0000-000060000000}"/>
    <cellStyle name="Good" xfId="87" builtinId="26" customBuiltin="1"/>
    <cellStyle name="Good 2" xfId="88" xr:uid="{00000000-0005-0000-0000-000062000000}"/>
    <cellStyle name="Heading 1" xfId="89" builtinId="16" customBuiltin="1"/>
    <cellStyle name="Heading 1 2" xfId="90" xr:uid="{00000000-0005-0000-0000-000064000000}"/>
    <cellStyle name="Heading 2" xfId="91" builtinId="17" customBuiltin="1"/>
    <cellStyle name="Heading 2 2" xfId="92" xr:uid="{00000000-0005-0000-0000-000066000000}"/>
    <cellStyle name="Heading 3" xfId="93" builtinId="18" customBuiltin="1"/>
    <cellStyle name="Heading 3 2" xfId="94" xr:uid="{00000000-0005-0000-0000-000068000000}"/>
    <cellStyle name="Heading 4" xfId="95" builtinId="19" customBuiltin="1"/>
    <cellStyle name="Heading 4 2" xfId="96" xr:uid="{00000000-0005-0000-0000-00006A000000}"/>
    <cellStyle name="Input" xfId="97" builtinId="20" customBuiltin="1"/>
    <cellStyle name="Input 2" xfId="98" xr:uid="{00000000-0005-0000-0000-00006C000000}"/>
    <cellStyle name="Linked Cell" xfId="99" builtinId="24" customBuiltin="1"/>
    <cellStyle name="Linked Cell 2" xfId="100" xr:uid="{00000000-0005-0000-0000-00006E000000}"/>
    <cellStyle name="Linked Cell 3" xfId="134" xr:uid="{00000000-0005-0000-0000-00006F000000}"/>
    <cellStyle name="Neutral" xfId="101" builtinId="28" customBuiltin="1"/>
    <cellStyle name="Neutral 2" xfId="102" xr:uid="{00000000-0005-0000-0000-000071000000}"/>
    <cellStyle name="Normal" xfId="0" builtinId="0"/>
    <cellStyle name="Normal 2" xfId="103" xr:uid="{00000000-0005-0000-0000-000073000000}"/>
    <cellStyle name="Normal 2 2" xfId="104" xr:uid="{00000000-0005-0000-0000-000074000000}"/>
    <cellStyle name="Normal 3" xfId="105" xr:uid="{00000000-0005-0000-0000-000075000000}"/>
    <cellStyle name="Normal 4" xfId="106" xr:uid="{00000000-0005-0000-0000-000076000000}"/>
    <cellStyle name="Normal 5" xfId="135" xr:uid="{00000000-0005-0000-0000-000077000000}"/>
    <cellStyle name="Note" xfId="107" builtinId="10" customBuiltin="1"/>
    <cellStyle name="Note 2" xfId="108" xr:uid="{00000000-0005-0000-0000-000079000000}"/>
    <cellStyle name="Note 2 2" xfId="109" xr:uid="{00000000-0005-0000-0000-00007A000000}"/>
    <cellStyle name="Note 3" xfId="110" xr:uid="{00000000-0005-0000-0000-00007B000000}"/>
    <cellStyle name="Output" xfId="111" builtinId="21" customBuiltin="1"/>
    <cellStyle name="Output 2" xfId="112" xr:uid="{00000000-0005-0000-0000-00007D000000}"/>
    <cellStyle name="Percent" xfId="122" builtinId="5"/>
    <cellStyle name="Percent 2" xfId="113" xr:uid="{00000000-0005-0000-0000-00007F000000}"/>
    <cellStyle name="Percent 2 2" xfId="114" xr:uid="{00000000-0005-0000-0000-000080000000}"/>
    <cellStyle name="Percent 3" xfId="115" xr:uid="{00000000-0005-0000-0000-000081000000}"/>
    <cellStyle name="Title" xfId="116" builtinId="15" customBuiltin="1"/>
    <cellStyle name="Title 2" xfId="117" xr:uid="{00000000-0005-0000-0000-000083000000}"/>
    <cellStyle name="Total" xfId="118" builtinId="25" customBuiltin="1"/>
    <cellStyle name="Total 2" xfId="119" xr:uid="{00000000-0005-0000-0000-000085000000}"/>
    <cellStyle name="Warning Text" xfId="120" builtinId="11" customBuiltin="1"/>
    <cellStyle name="Warning Text 2" xfId="121" xr:uid="{00000000-0005-0000-0000-00008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289560</xdr:colOff>
      <xdr:row>26</xdr:row>
      <xdr:rowOff>106680</xdr:rowOff>
    </xdr:from>
    <xdr:to>
      <xdr:col>2</xdr:col>
      <xdr:colOff>1015158</xdr:colOff>
      <xdr:row>29</xdr:row>
      <xdr:rowOff>88438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" y="4526280"/>
          <a:ext cx="2005758" cy="5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P70"/>
  <sheetViews>
    <sheetView tabSelected="1" zoomScale="80" zoomScaleNormal="80" workbookViewId="0">
      <selection activeCell="D1" sqref="D1"/>
    </sheetView>
  </sheetViews>
  <sheetFormatPr defaultColWidth="0" defaultRowHeight="14.4" zeroHeight="1" x14ac:dyDescent="0.3"/>
  <cols>
    <col min="1" max="1" width="47.44140625" style="1" customWidth="1"/>
    <col min="2" max="2" width="12.6640625" style="1" customWidth="1"/>
    <col min="3" max="4" width="16.6640625" style="1" customWidth="1"/>
    <col min="5" max="5" width="12.6640625" style="1" customWidth="1"/>
    <col min="6" max="7" width="16.6640625" style="1" customWidth="1"/>
    <col min="8" max="8" width="12.6640625" style="1" customWidth="1"/>
    <col min="9" max="9" width="14.5546875" style="2" customWidth="1"/>
    <col min="10" max="10" width="16.6640625" style="1" customWidth="1"/>
    <col min="11" max="12" width="9.109375" style="1" hidden="1" customWidth="1"/>
    <col min="13" max="16" width="0" style="1" hidden="1" customWidth="1"/>
    <col min="17" max="16384" width="9.109375" style="1" hidden="1"/>
  </cols>
  <sheetData>
    <row r="1" spans="1:16" x14ac:dyDescent="0.3">
      <c r="A1" s="189" t="s">
        <v>37</v>
      </c>
    </row>
    <row r="2" spans="1:16" ht="15" customHeight="1" x14ac:dyDescent="0.3">
      <c r="A2" s="108" t="s">
        <v>88</v>
      </c>
      <c r="B2" s="186"/>
      <c r="C2" s="134"/>
      <c r="D2" s="134"/>
      <c r="E2" s="134"/>
      <c r="F2" s="134"/>
      <c r="G2" s="134"/>
      <c r="H2" s="134"/>
      <c r="I2" s="134"/>
      <c r="J2" s="135"/>
    </row>
    <row r="3" spans="1:16" ht="15" customHeight="1" x14ac:dyDescent="0.3">
      <c r="A3" s="108" t="s">
        <v>89</v>
      </c>
      <c r="B3" s="186"/>
      <c r="C3" s="134"/>
      <c r="D3" s="134"/>
      <c r="E3" s="134"/>
      <c r="F3" s="134"/>
      <c r="G3" s="134"/>
      <c r="H3" s="134"/>
      <c r="I3" s="134"/>
      <c r="J3" s="135"/>
    </row>
    <row r="4" spans="1:16" x14ac:dyDescent="0.3">
      <c r="A4" s="108" t="s">
        <v>90</v>
      </c>
      <c r="B4" s="187"/>
      <c r="C4" s="136"/>
      <c r="D4" s="136"/>
      <c r="E4" s="136"/>
      <c r="F4" s="136"/>
      <c r="G4" s="136"/>
      <c r="H4" s="136"/>
      <c r="I4" s="136"/>
      <c r="J4" s="137"/>
    </row>
    <row r="5" spans="1:16" x14ac:dyDescent="0.3">
      <c r="A5" s="108" t="s">
        <v>13</v>
      </c>
      <c r="B5" s="186"/>
      <c r="C5" s="134"/>
      <c r="D5" s="134"/>
      <c r="E5" s="134"/>
      <c r="F5" s="134"/>
      <c r="G5" s="134"/>
      <c r="H5" s="134"/>
      <c r="I5" s="134"/>
      <c r="J5" s="135"/>
    </row>
    <row r="6" spans="1:16" x14ac:dyDescent="0.3">
      <c r="A6" s="281" t="s">
        <v>81</v>
      </c>
      <c r="B6" s="282"/>
      <c r="C6" s="283"/>
      <c r="D6" s="283"/>
      <c r="E6" s="283"/>
      <c r="F6" s="283"/>
      <c r="G6" s="283"/>
      <c r="H6" s="283"/>
      <c r="I6" s="283"/>
      <c r="J6" s="283"/>
    </row>
    <row r="7" spans="1:16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8" spans="1:16" ht="15" customHeight="1" thickTop="1" x14ac:dyDescent="0.3">
      <c r="A8" s="71"/>
      <c r="B8" s="149" t="s">
        <v>112</v>
      </c>
      <c r="C8" s="147"/>
      <c r="D8" s="148" t="s">
        <v>116</v>
      </c>
      <c r="E8" s="149" t="s">
        <v>118</v>
      </c>
      <c r="F8" s="150"/>
      <c r="G8" s="151" t="s">
        <v>117</v>
      </c>
      <c r="H8" s="149" t="s">
        <v>119</v>
      </c>
      <c r="I8" s="150"/>
      <c r="J8" s="151"/>
    </row>
    <row r="9" spans="1:16" ht="15" customHeight="1" x14ac:dyDescent="0.3">
      <c r="A9" s="179" t="s">
        <v>19</v>
      </c>
      <c r="B9" s="76" t="s">
        <v>6</v>
      </c>
      <c r="C9" s="74" t="s">
        <v>113</v>
      </c>
      <c r="D9" s="183" t="s">
        <v>9</v>
      </c>
      <c r="E9" s="76" t="s">
        <v>6</v>
      </c>
      <c r="F9" s="74" t="s">
        <v>120</v>
      </c>
      <c r="G9" s="75" t="s">
        <v>9</v>
      </c>
      <c r="H9" s="184" t="s">
        <v>24</v>
      </c>
      <c r="I9" s="75" t="s">
        <v>25</v>
      </c>
      <c r="J9" s="185" t="s">
        <v>26</v>
      </c>
      <c r="P9" s="7"/>
    </row>
    <row r="10" spans="1:16" ht="15" customHeight="1" x14ac:dyDescent="0.3">
      <c r="A10" s="207" t="s">
        <v>38</v>
      </c>
      <c r="B10" s="12"/>
      <c r="C10" s="53"/>
      <c r="D10" s="45">
        <f>IF(ISERROR(C10/(B10*2080)),0,(C10/(B10*2080)))</f>
        <v>0</v>
      </c>
      <c r="E10" s="11"/>
      <c r="F10" s="53"/>
      <c r="G10" s="48">
        <f t="shared" ref="G10:G22" si="0">IF(ISERROR(F10/(E10*2080)),0,(F10/(E10*2080)))</f>
        <v>0</v>
      </c>
      <c r="H10" s="125">
        <f t="shared" ref="H10:H22" si="1">E10-B10</f>
        <v>0</v>
      </c>
      <c r="I10" s="113">
        <f t="shared" ref="I10:I24" si="2">SUM(F10-C10)</f>
        <v>0</v>
      </c>
      <c r="J10" s="114">
        <f t="shared" ref="J10:J24" si="3">IFERROR(I10/C10,0%)</f>
        <v>0</v>
      </c>
      <c r="P10" s="7"/>
    </row>
    <row r="11" spans="1:16" ht="15" customHeight="1" x14ac:dyDescent="0.3">
      <c r="A11" s="207" t="s">
        <v>39</v>
      </c>
      <c r="B11" s="191"/>
      <c r="C11" s="53"/>
      <c r="D11" s="45">
        <f t="shared" ref="D11:D22" si="4">IF(ISERROR(C11/(B11*2080)),0,(C11/(B11*2080)))</f>
        <v>0</v>
      </c>
      <c r="E11" s="11"/>
      <c r="F11" s="53"/>
      <c r="G11" s="48">
        <f t="shared" si="0"/>
        <v>0</v>
      </c>
      <c r="H11" s="125">
        <f t="shared" si="1"/>
        <v>0</v>
      </c>
      <c r="I11" s="113">
        <f t="shared" si="2"/>
        <v>0</v>
      </c>
      <c r="J11" s="114">
        <f t="shared" si="3"/>
        <v>0</v>
      </c>
      <c r="P11" s="7"/>
    </row>
    <row r="12" spans="1:16" ht="15" customHeight="1" x14ac:dyDescent="0.3">
      <c r="A12" s="207" t="s">
        <v>3</v>
      </c>
      <c r="B12" s="12"/>
      <c r="C12" s="53"/>
      <c r="D12" s="45">
        <f t="shared" si="4"/>
        <v>0</v>
      </c>
      <c r="E12" s="11"/>
      <c r="F12" s="53"/>
      <c r="G12" s="48">
        <f t="shared" si="0"/>
        <v>0</v>
      </c>
      <c r="H12" s="125">
        <f t="shared" si="1"/>
        <v>0</v>
      </c>
      <c r="I12" s="113">
        <f t="shared" si="2"/>
        <v>0</v>
      </c>
      <c r="J12" s="114">
        <f t="shared" si="3"/>
        <v>0</v>
      </c>
      <c r="P12" s="7"/>
    </row>
    <row r="13" spans="1:16" ht="15" customHeight="1" x14ac:dyDescent="0.3">
      <c r="A13" s="207" t="s">
        <v>86</v>
      </c>
      <c r="B13" s="12"/>
      <c r="C13" s="53"/>
      <c r="D13" s="45">
        <f t="shared" si="4"/>
        <v>0</v>
      </c>
      <c r="E13" s="11"/>
      <c r="F13" s="53"/>
      <c r="G13" s="48">
        <f t="shared" si="0"/>
        <v>0</v>
      </c>
      <c r="H13" s="125">
        <f t="shared" si="1"/>
        <v>0</v>
      </c>
      <c r="I13" s="113">
        <f t="shared" si="2"/>
        <v>0</v>
      </c>
      <c r="J13" s="114">
        <f t="shared" si="3"/>
        <v>0</v>
      </c>
      <c r="P13" s="7"/>
    </row>
    <row r="14" spans="1:16" ht="15" customHeight="1" x14ac:dyDescent="0.3">
      <c r="A14" s="207" t="s">
        <v>83</v>
      </c>
      <c r="B14" s="12"/>
      <c r="C14" s="53"/>
      <c r="D14" s="45">
        <f t="shared" si="4"/>
        <v>0</v>
      </c>
      <c r="E14" s="11"/>
      <c r="F14" s="53"/>
      <c r="G14" s="48">
        <f t="shared" si="0"/>
        <v>0</v>
      </c>
      <c r="H14" s="125">
        <f t="shared" si="1"/>
        <v>0</v>
      </c>
      <c r="I14" s="113">
        <f t="shared" si="2"/>
        <v>0</v>
      </c>
      <c r="J14" s="114">
        <f t="shared" si="3"/>
        <v>0</v>
      </c>
      <c r="P14" s="13"/>
    </row>
    <row r="15" spans="1:16" ht="15" customHeight="1" x14ac:dyDescent="0.3">
      <c r="A15" s="207" t="s">
        <v>84</v>
      </c>
      <c r="B15" s="12"/>
      <c r="C15" s="53"/>
      <c r="D15" s="45">
        <f t="shared" si="4"/>
        <v>0</v>
      </c>
      <c r="E15" s="11"/>
      <c r="F15" s="53"/>
      <c r="G15" s="48">
        <f t="shared" si="0"/>
        <v>0</v>
      </c>
      <c r="H15" s="125">
        <f t="shared" si="1"/>
        <v>0</v>
      </c>
      <c r="I15" s="113">
        <f t="shared" si="2"/>
        <v>0</v>
      </c>
      <c r="J15" s="114">
        <f t="shared" si="3"/>
        <v>0</v>
      </c>
      <c r="P15" s="13"/>
    </row>
    <row r="16" spans="1:16" ht="15" customHeight="1" x14ac:dyDescent="0.3">
      <c r="A16" s="207" t="s">
        <v>87</v>
      </c>
      <c r="B16" s="12"/>
      <c r="C16" s="54"/>
      <c r="D16" s="45">
        <f t="shared" si="4"/>
        <v>0</v>
      </c>
      <c r="E16" s="11"/>
      <c r="F16" s="54"/>
      <c r="G16" s="48">
        <f t="shared" si="0"/>
        <v>0</v>
      </c>
      <c r="H16" s="125">
        <f t="shared" si="1"/>
        <v>0</v>
      </c>
      <c r="I16" s="113">
        <f t="shared" si="2"/>
        <v>0</v>
      </c>
      <c r="J16" s="114">
        <f t="shared" si="3"/>
        <v>0</v>
      </c>
      <c r="P16" s="13"/>
    </row>
    <row r="17" spans="1:16" ht="15" customHeight="1" x14ac:dyDescent="0.3">
      <c r="A17" s="207" t="s">
        <v>4</v>
      </c>
      <c r="B17" s="12"/>
      <c r="C17" s="54"/>
      <c r="D17" s="45">
        <f t="shared" si="4"/>
        <v>0</v>
      </c>
      <c r="E17" s="11"/>
      <c r="F17" s="54"/>
      <c r="G17" s="48">
        <f t="shared" si="0"/>
        <v>0</v>
      </c>
      <c r="H17" s="125">
        <f t="shared" si="1"/>
        <v>0</v>
      </c>
      <c r="I17" s="113">
        <f t="shared" si="2"/>
        <v>0</v>
      </c>
      <c r="J17" s="114">
        <f t="shared" si="3"/>
        <v>0</v>
      </c>
      <c r="P17" s="13"/>
    </row>
    <row r="18" spans="1:16" ht="15" customHeight="1" x14ac:dyDescent="0.3">
      <c r="A18" s="207" t="s">
        <v>85</v>
      </c>
      <c r="B18" s="12"/>
      <c r="C18" s="54"/>
      <c r="D18" s="45">
        <f t="shared" si="4"/>
        <v>0</v>
      </c>
      <c r="E18" s="12"/>
      <c r="F18" s="54"/>
      <c r="G18" s="48">
        <f t="shared" si="0"/>
        <v>0</v>
      </c>
      <c r="H18" s="125">
        <f t="shared" si="1"/>
        <v>0</v>
      </c>
      <c r="I18" s="113">
        <f t="shared" si="2"/>
        <v>0</v>
      </c>
      <c r="J18" s="114">
        <f t="shared" si="3"/>
        <v>0</v>
      </c>
      <c r="P18" s="7"/>
    </row>
    <row r="19" spans="1:16" ht="15" customHeight="1" x14ac:dyDescent="0.3">
      <c r="B19" s="12"/>
      <c r="C19" s="54"/>
      <c r="D19" s="45">
        <f t="shared" si="4"/>
        <v>0</v>
      </c>
      <c r="E19" s="12"/>
      <c r="F19" s="54"/>
      <c r="G19" s="48">
        <f t="shared" si="0"/>
        <v>0</v>
      </c>
      <c r="H19" s="125">
        <f t="shared" si="1"/>
        <v>0</v>
      </c>
      <c r="I19" s="113">
        <f t="shared" si="2"/>
        <v>0</v>
      </c>
      <c r="J19" s="114">
        <f t="shared" si="3"/>
        <v>0</v>
      </c>
      <c r="P19" s="7"/>
    </row>
    <row r="20" spans="1:16" ht="15" customHeight="1" x14ac:dyDescent="0.3">
      <c r="A20" s="180"/>
      <c r="B20" s="12"/>
      <c r="C20" s="54"/>
      <c r="D20" s="45">
        <f t="shared" si="4"/>
        <v>0</v>
      </c>
      <c r="E20" s="12"/>
      <c r="F20" s="54"/>
      <c r="G20" s="48">
        <f t="shared" si="0"/>
        <v>0</v>
      </c>
      <c r="H20" s="125">
        <f t="shared" si="1"/>
        <v>0</v>
      </c>
      <c r="I20" s="113">
        <f t="shared" si="2"/>
        <v>0</v>
      </c>
      <c r="J20" s="114">
        <f t="shared" si="3"/>
        <v>0</v>
      </c>
      <c r="P20" s="7"/>
    </row>
    <row r="21" spans="1:16" ht="15" customHeight="1" x14ac:dyDescent="0.3">
      <c r="A21" s="180"/>
      <c r="B21" s="12"/>
      <c r="C21" s="54"/>
      <c r="D21" s="45">
        <f t="shared" si="4"/>
        <v>0</v>
      </c>
      <c r="E21" s="12"/>
      <c r="F21" s="54"/>
      <c r="G21" s="48">
        <f t="shared" si="0"/>
        <v>0</v>
      </c>
      <c r="H21" s="125">
        <f t="shared" si="1"/>
        <v>0</v>
      </c>
      <c r="I21" s="113">
        <f t="shared" si="2"/>
        <v>0</v>
      </c>
      <c r="J21" s="114">
        <f t="shared" si="3"/>
        <v>0</v>
      </c>
    </row>
    <row r="22" spans="1:16" ht="15" customHeight="1" thickBot="1" x14ac:dyDescent="0.35">
      <c r="A22" s="181"/>
      <c r="B22" s="14"/>
      <c r="C22" s="55"/>
      <c r="D22" s="45">
        <f t="shared" si="4"/>
        <v>0</v>
      </c>
      <c r="E22" s="14"/>
      <c r="F22" s="55"/>
      <c r="G22" s="48">
        <f t="shared" si="0"/>
        <v>0</v>
      </c>
      <c r="H22" s="126">
        <f t="shared" si="1"/>
        <v>0</v>
      </c>
      <c r="I22" s="118">
        <f t="shared" si="2"/>
        <v>0</v>
      </c>
      <c r="J22" s="115">
        <f t="shared" si="3"/>
        <v>0</v>
      </c>
    </row>
    <row r="23" spans="1:16" ht="15" customHeight="1" thickTop="1" thickBot="1" x14ac:dyDescent="0.35">
      <c r="A23" s="182" t="s">
        <v>31</v>
      </c>
      <c r="B23" s="78">
        <f>SUM(B10:B22)</f>
        <v>0</v>
      </c>
      <c r="C23" s="77">
        <f>SUM(C10:C22)</f>
        <v>0</v>
      </c>
      <c r="D23" s="6"/>
      <c r="E23" s="78">
        <f>SUM(E10:E22)</f>
        <v>0</v>
      </c>
      <c r="F23" s="77">
        <f>SUM(F10:F22)</f>
        <v>0</v>
      </c>
      <c r="G23" s="79"/>
      <c r="H23" s="127">
        <f>SUM(H10:H22)</f>
        <v>0</v>
      </c>
      <c r="I23" s="119">
        <f t="shared" si="2"/>
        <v>0</v>
      </c>
      <c r="J23" s="117">
        <f t="shared" si="3"/>
        <v>0</v>
      </c>
    </row>
    <row r="24" spans="1:16" ht="15" customHeight="1" thickTop="1" x14ac:dyDescent="0.3">
      <c r="A24" s="152"/>
      <c r="B24" s="158" t="s">
        <v>27</v>
      </c>
      <c r="C24" s="56"/>
      <c r="D24" s="47"/>
      <c r="E24" s="15"/>
      <c r="F24" s="56"/>
      <c r="G24" s="50"/>
      <c r="H24" s="128"/>
      <c r="I24" s="120">
        <f t="shared" si="2"/>
        <v>0</v>
      </c>
      <c r="J24" s="116">
        <f t="shared" si="3"/>
        <v>0</v>
      </c>
    </row>
    <row r="25" spans="1:16" ht="15" customHeight="1" thickBot="1" x14ac:dyDescent="0.35">
      <c r="A25" s="153"/>
      <c r="B25" s="154" t="s">
        <v>28</v>
      </c>
      <c r="C25" s="16" t="str">
        <f>IF((ISERROR(C24/C23)),"0.00%",(C24/C23))</f>
        <v>0.00%</v>
      </c>
      <c r="D25" s="45"/>
      <c r="E25" s="17"/>
      <c r="F25" s="16" t="str">
        <f>IF((ISERROR(F24/F23)),"0.00%",(F24/F23))</f>
        <v>0.00%</v>
      </c>
      <c r="G25" s="48"/>
      <c r="H25" s="129"/>
      <c r="I25" s="123"/>
      <c r="J25" s="122"/>
    </row>
    <row r="26" spans="1:16" ht="15" customHeight="1" thickTop="1" x14ac:dyDescent="0.3">
      <c r="A26" s="80" t="s">
        <v>8</v>
      </c>
      <c r="B26" s="76" t="s">
        <v>6</v>
      </c>
      <c r="C26" s="74" t="s">
        <v>121</v>
      </c>
      <c r="D26" s="81" t="s">
        <v>9</v>
      </c>
      <c r="E26" s="76" t="s">
        <v>6</v>
      </c>
      <c r="F26" s="74" t="s">
        <v>120</v>
      </c>
      <c r="G26" s="81" t="s">
        <v>9</v>
      </c>
      <c r="H26" s="133" t="s">
        <v>24</v>
      </c>
      <c r="I26" s="75" t="s">
        <v>25</v>
      </c>
      <c r="J26" s="138" t="s">
        <v>26</v>
      </c>
    </row>
    <row r="27" spans="1:16" ht="15" customHeight="1" x14ac:dyDescent="0.3">
      <c r="A27" s="70"/>
      <c r="B27" s="18"/>
      <c r="C27" s="65"/>
      <c r="D27" s="45">
        <f t="shared" ref="D27:D32" si="5">IF(ISERROR(C27/(B27*2080)),0,(C27/(B27*2080)))</f>
        <v>0</v>
      </c>
      <c r="E27" s="19"/>
      <c r="F27" s="57"/>
      <c r="G27" s="48">
        <f t="shared" ref="G27:G32" si="6">IF(ISERROR(F27/(E27*2080)),0,(F27/(E27*2080)))</f>
        <v>0</v>
      </c>
      <c r="H27" s="125">
        <f t="shared" ref="H27:H32" si="7">E27-B27</f>
        <v>0</v>
      </c>
      <c r="I27" s="120">
        <f t="shared" ref="I27:I35" si="8">SUM(F27-C27)</f>
        <v>0</v>
      </c>
      <c r="J27" s="114">
        <f t="shared" ref="J27:J36" si="9">IFERROR(I27/C27,0%)</f>
        <v>0</v>
      </c>
    </row>
    <row r="28" spans="1:16" ht="15" customHeight="1" x14ac:dyDescent="0.3">
      <c r="A28" s="20"/>
      <c r="B28" s="21"/>
      <c r="C28" s="66"/>
      <c r="D28" s="45">
        <f t="shared" si="5"/>
        <v>0</v>
      </c>
      <c r="E28" s="22"/>
      <c r="F28" s="58"/>
      <c r="G28" s="48">
        <f t="shared" si="6"/>
        <v>0</v>
      </c>
      <c r="H28" s="125">
        <f t="shared" si="7"/>
        <v>0</v>
      </c>
      <c r="I28" s="113">
        <f t="shared" si="8"/>
        <v>0</v>
      </c>
      <c r="J28" s="114">
        <f t="shared" si="9"/>
        <v>0</v>
      </c>
    </row>
    <row r="29" spans="1:16" ht="15" customHeight="1" x14ac:dyDescent="0.3">
      <c r="A29" s="20"/>
      <c r="B29" s="21"/>
      <c r="C29" s="66"/>
      <c r="D29" s="45">
        <f t="shared" si="5"/>
        <v>0</v>
      </c>
      <c r="E29" s="22"/>
      <c r="F29" s="58"/>
      <c r="G29" s="48">
        <f t="shared" si="6"/>
        <v>0</v>
      </c>
      <c r="H29" s="125">
        <f t="shared" si="7"/>
        <v>0</v>
      </c>
      <c r="I29" s="113">
        <f t="shared" si="8"/>
        <v>0</v>
      </c>
      <c r="J29" s="114">
        <f t="shared" si="9"/>
        <v>0</v>
      </c>
    </row>
    <row r="30" spans="1:16" ht="15" customHeight="1" x14ac:dyDescent="0.3">
      <c r="A30" s="20"/>
      <c r="B30" s="21"/>
      <c r="C30" s="66"/>
      <c r="D30" s="45">
        <f t="shared" si="5"/>
        <v>0</v>
      </c>
      <c r="E30" s="22"/>
      <c r="F30" s="58"/>
      <c r="G30" s="48">
        <f t="shared" si="6"/>
        <v>0</v>
      </c>
      <c r="H30" s="125">
        <f t="shared" si="7"/>
        <v>0</v>
      </c>
      <c r="I30" s="113">
        <f t="shared" si="8"/>
        <v>0</v>
      </c>
      <c r="J30" s="114">
        <f t="shared" si="9"/>
        <v>0</v>
      </c>
    </row>
    <row r="31" spans="1:16" ht="15" customHeight="1" x14ac:dyDescent="0.3">
      <c r="A31" s="20"/>
      <c r="B31" s="21"/>
      <c r="C31" s="66"/>
      <c r="D31" s="45">
        <f t="shared" si="5"/>
        <v>0</v>
      </c>
      <c r="E31" s="22"/>
      <c r="F31" s="59"/>
      <c r="G31" s="48">
        <f t="shared" si="6"/>
        <v>0</v>
      </c>
      <c r="H31" s="125">
        <f t="shared" si="7"/>
        <v>0</v>
      </c>
      <c r="I31" s="113">
        <f t="shared" si="8"/>
        <v>0</v>
      </c>
      <c r="J31" s="114">
        <f t="shared" si="9"/>
        <v>0</v>
      </c>
    </row>
    <row r="32" spans="1:16" ht="15" customHeight="1" thickBot="1" x14ac:dyDescent="0.35">
      <c r="A32" s="23"/>
      <c r="B32" s="21"/>
      <c r="C32" s="67"/>
      <c r="D32" s="45">
        <f t="shared" si="5"/>
        <v>0</v>
      </c>
      <c r="E32" s="22"/>
      <c r="F32" s="60"/>
      <c r="G32" s="48">
        <f t="shared" si="6"/>
        <v>0</v>
      </c>
      <c r="H32" s="126">
        <f t="shared" si="7"/>
        <v>0</v>
      </c>
      <c r="I32" s="118">
        <f t="shared" si="8"/>
        <v>0</v>
      </c>
      <c r="J32" s="115">
        <f t="shared" si="9"/>
        <v>0</v>
      </c>
    </row>
    <row r="33" spans="1:12" ht="15" customHeight="1" thickTop="1" thickBot="1" x14ac:dyDescent="0.35">
      <c r="A33" s="24" t="s">
        <v>7</v>
      </c>
      <c r="B33" s="25">
        <f>SUM(B27:B32)+B23</f>
        <v>0</v>
      </c>
      <c r="C33" s="61">
        <f>SUM(C27:C32)+C23+C24</f>
        <v>0</v>
      </c>
      <c r="D33" s="51"/>
      <c r="E33" s="26">
        <f>SUM(E27:E32)+E23</f>
        <v>0</v>
      </c>
      <c r="F33" s="61">
        <f>SUM(F27:F32)+F23+F24</f>
        <v>0</v>
      </c>
      <c r="G33" s="72"/>
      <c r="H33" s="127">
        <f>SUM(H27:H32)</f>
        <v>0</v>
      </c>
      <c r="I33" s="121">
        <f t="shared" si="8"/>
        <v>0</v>
      </c>
      <c r="J33" s="117">
        <f t="shared" si="9"/>
        <v>0</v>
      </c>
    </row>
    <row r="34" spans="1:12" ht="15" customHeight="1" thickTop="1" x14ac:dyDescent="0.3">
      <c r="A34" s="156"/>
      <c r="B34" s="158" t="s">
        <v>29</v>
      </c>
      <c r="C34" s="62"/>
      <c r="D34" s="45"/>
      <c r="E34" s="27"/>
      <c r="F34" s="62"/>
      <c r="G34" s="48"/>
      <c r="H34" s="130"/>
      <c r="I34" s="120">
        <f t="shared" si="8"/>
        <v>0</v>
      </c>
      <c r="J34" s="116">
        <f t="shared" si="9"/>
        <v>0</v>
      </c>
    </row>
    <row r="35" spans="1:12" ht="15" customHeight="1" thickBot="1" x14ac:dyDescent="0.35">
      <c r="A35" s="157"/>
      <c r="B35" s="159" t="s">
        <v>30</v>
      </c>
      <c r="C35" s="63"/>
      <c r="D35" s="46"/>
      <c r="E35" s="28"/>
      <c r="F35" s="63"/>
      <c r="G35" s="49"/>
      <c r="H35" s="131"/>
      <c r="I35" s="118">
        <f t="shared" si="8"/>
        <v>0</v>
      </c>
      <c r="J35" s="115">
        <f t="shared" si="9"/>
        <v>0</v>
      </c>
    </row>
    <row r="36" spans="1:12" ht="15" customHeight="1" thickTop="1" thickBot="1" x14ac:dyDescent="0.35">
      <c r="A36" s="155"/>
      <c r="B36" s="111" t="s">
        <v>5</v>
      </c>
      <c r="C36" s="64">
        <f>C33+C34+C35</f>
        <v>0</v>
      </c>
      <c r="D36" s="52"/>
      <c r="E36" s="29"/>
      <c r="F36" s="64">
        <f>F33+F34+F35</f>
        <v>0</v>
      </c>
      <c r="G36" s="73"/>
      <c r="H36" s="132"/>
      <c r="I36" s="119">
        <f>F36-C36</f>
        <v>0</v>
      </c>
      <c r="J36" s="124">
        <f t="shared" si="9"/>
        <v>0</v>
      </c>
      <c r="L36" s="107">
        <f>IF(J36&gt;0,IF(J36&lt;0.05,J36,0.05),IF(J36&lt;-0.05,-0.05,J36))</f>
        <v>0</v>
      </c>
    </row>
    <row r="37" spans="1:12" ht="15" customHeight="1" thickTop="1" x14ac:dyDescent="0.3">
      <c r="I37" s="30"/>
    </row>
    <row r="38" spans="1:12" ht="15" customHeight="1" x14ac:dyDescent="0.3">
      <c r="A38" s="160" t="s">
        <v>114</v>
      </c>
      <c r="B38" s="161"/>
      <c r="C38" s="82" t="s">
        <v>16</v>
      </c>
      <c r="D38" s="83"/>
      <c r="E38" s="163" t="s">
        <v>122</v>
      </c>
      <c r="F38" s="162"/>
      <c r="G38" s="161"/>
      <c r="H38" s="109" t="s">
        <v>16</v>
      </c>
      <c r="I38" s="84" t="s">
        <v>11</v>
      </c>
      <c r="J38" s="139" t="s">
        <v>26</v>
      </c>
    </row>
    <row r="39" spans="1:12" ht="15" customHeight="1" x14ac:dyDescent="0.3">
      <c r="A39" s="32" t="s">
        <v>2</v>
      </c>
      <c r="B39" s="44"/>
      <c r="C39" s="103" t="str">
        <f>IF($B$45&gt;0,B39/$B$45,"0.00%")</f>
        <v>0.00%</v>
      </c>
      <c r="D39" s="31"/>
      <c r="E39" s="33" t="s">
        <v>2</v>
      </c>
      <c r="F39" s="34"/>
      <c r="G39" s="44"/>
      <c r="H39" s="103" t="str">
        <f t="shared" ref="H39:H45" si="10">IF($G$45&gt;0,G39/$G$45,"0.00%")</f>
        <v>0.00%</v>
      </c>
      <c r="I39" s="42">
        <f t="shared" ref="I39:I45" si="11">G39-B39</f>
        <v>0</v>
      </c>
      <c r="J39" s="112">
        <f t="shared" ref="J39:J45" si="12">IFERROR(I39/B39,0%)</f>
        <v>0</v>
      </c>
    </row>
    <row r="40" spans="1:12" ht="15" customHeight="1" x14ac:dyDescent="0.3">
      <c r="A40" s="32" t="s">
        <v>91</v>
      </c>
      <c r="B40" s="44"/>
      <c r="C40" s="103" t="str">
        <f t="shared" ref="C40:C45" si="13">IF($B$45&gt;0,B40/$B$45,"0.00%")</f>
        <v>0.00%</v>
      </c>
      <c r="D40" s="31"/>
      <c r="E40" s="164" t="s">
        <v>91</v>
      </c>
      <c r="F40" s="165"/>
      <c r="G40" s="44"/>
      <c r="H40" s="103" t="str">
        <f t="shared" si="10"/>
        <v>0.00%</v>
      </c>
      <c r="I40" s="42">
        <f t="shared" si="11"/>
        <v>0</v>
      </c>
      <c r="J40" s="112">
        <f t="shared" si="12"/>
        <v>0</v>
      </c>
    </row>
    <row r="41" spans="1:12" ht="15" customHeight="1" x14ac:dyDescent="0.3">
      <c r="A41" s="32" t="s">
        <v>1</v>
      </c>
      <c r="B41" s="44"/>
      <c r="C41" s="103" t="str">
        <f t="shared" si="13"/>
        <v>0.00%</v>
      </c>
      <c r="D41" s="31"/>
      <c r="E41" s="164" t="s">
        <v>1</v>
      </c>
      <c r="F41" s="165"/>
      <c r="G41" s="44"/>
      <c r="H41" s="103" t="str">
        <f t="shared" si="10"/>
        <v>0.00%</v>
      </c>
      <c r="I41" s="42">
        <f t="shared" si="11"/>
        <v>0</v>
      </c>
      <c r="J41" s="112">
        <f t="shared" si="12"/>
        <v>0</v>
      </c>
    </row>
    <row r="42" spans="1:12" ht="15" customHeight="1" x14ac:dyDescent="0.3">
      <c r="A42" s="32" t="s">
        <v>92</v>
      </c>
      <c r="B42" s="44"/>
      <c r="C42" s="103" t="str">
        <f t="shared" si="13"/>
        <v>0.00%</v>
      </c>
      <c r="D42" s="31"/>
      <c r="E42" s="164" t="s">
        <v>97</v>
      </c>
      <c r="F42" s="165"/>
      <c r="G42" s="44"/>
      <c r="H42" s="103" t="str">
        <f t="shared" si="10"/>
        <v>0.00%</v>
      </c>
      <c r="I42" s="42">
        <f t="shared" si="11"/>
        <v>0</v>
      </c>
      <c r="J42" s="112">
        <f t="shared" si="12"/>
        <v>0</v>
      </c>
    </row>
    <row r="43" spans="1:12" ht="15" customHeight="1" x14ac:dyDescent="0.3">
      <c r="A43" s="35" t="s">
        <v>93</v>
      </c>
      <c r="B43" s="44"/>
      <c r="C43" s="103" t="str">
        <f t="shared" si="13"/>
        <v>0.00%</v>
      </c>
      <c r="D43" s="31"/>
      <c r="E43" s="164" t="s">
        <v>93</v>
      </c>
      <c r="F43" s="165"/>
      <c r="G43" s="44"/>
      <c r="H43" s="103" t="str">
        <f t="shared" si="10"/>
        <v>0.00%</v>
      </c>
      <c r="I43" s="42">
        <f t="shared" si="11"/>
        <v>0</v>
      </c>
      <c r="J43" s="112">
        <f t="shared" si="12"/>
        <v>0</v>
      </c>
    </row>
    <row r="44" spans="1:12" ht="15" customHeight="1" x14ac:dyDescent="0.3">
      <c r="A44" s="35" t="s">
        <v>20</v>
      </c>
      <c r="B44" s="44"/>
      <c r="C44" s="103" t="str">
        <f t="shared" si="13"/>
        <v>0.00%</v>
      </c>
      <c r="D44" s="31"/>
      <c r="E44" s="164" t="s">
        <v>20</v>
      </c>
      <c r="F44" s="165"/>
      <c r="G44" s="44"/>
      <c r="H44" s="103" t="str">
        <f t="shared" si="10"/>
        <v>0.00%</v>
      </c>
      <c r="I44" s="42">
        <f t="shared" si="11"/>
        <v>0</v>
      </c>
      <c r="J44" s="112">
        <f t="shared" si="12"/>
        <v>0</v>
      </c>
    </row>
    <row r="45" spans="1:12" ht="15" customHeight="1" x14ac:dyDescent="0.3">
      <c r="A45" s="36" t="s">
        <v>0</v>
      </c>
      <c r="B45" s="43">
        <f>SUM(B39:B44)</f>
        <v>0</v>
      </c>
      <c r="C45" s="104" t="str">
        <f t="shared" si="13"/>
        <v>0.00%</v>
      </c>
      <c r="D45" s="31"/>
      <c r="E45" s="166"/>
      <c r="F45" s="167" t="s">
        <v>0</v>
      </c>
      <c r="G45" s="43">
        <f>SUM(G39:G44)</f>
        <v>0</v>
      </c>
      <c r="H45" s="103" t="str">
        <f t="shared" si="10"/>
        <v>0.00%</v>
      </c>
      <c r="I45" s="43">
        <f t="shared" si="11"/>
        <v>0</v>
      </c>
      <c r="J45" s="112">
        <f t="shared" si="12"/>
        <v>0</v>
      </c>
    </row>
    <row r="46" spans="1:12" s="2" customFormat="1" ht="15" customHeight="1" x14ac:dyDescent="0.3">
      <c r="A46" s="38"/>
      <c r="B46" s="39"/>
      <c r="C46" s="37"/>
      <c r="D46" s="37"/>
      <c r="E46" s="38"/>
      <c r="F46" s="38"/>
      <c r="G46" s="39"/>
      <c r="H46" s="40"/>
      <c r="I46" s="37"/>
      <c r="J46" s="41"/>
    </row>
    <row r="47" spans="1:12" s="2" customFormat="1" ht="15" customHeight="1" x14ac:dyDescent="0.3">
      <c r="A47" s="106" t="s">
        <v>23</v>
      </c>
      <c r="B47" s="178">
        <f>IFERROR(C36/B45,0)</f>
        <v>0</v>
      </c>
      <c r="C47" s="37"/>
      <c r="D47" s="37"/>
      <c r="E47" s="105"/>
      <c r="F47" s="106" t="s">
        <v>23</v>
      </c>
      <c r="G47" s="217">
        <f>IFERROR(F36/G45,0)</f>
        <v>0</v>
      </c>
      <c r="H47" s="40"/>
      <c r="I47" s="216" t="s">
        <v>42</v>
      </c>
      <c r="J47" s="218">
        <f>G47-B47</f>
        <v>0</v>
      </c>
    </row>
    <row r="48" spans="1:12" s="2" customFormat="1" ht="15" customHeight="1" x14ac:dyDescent="0.3">
      <c r="A48" s="105"/>
      <c r="B48" s="39"/>
      <c r="C48" s="37"/>
      <c r="D48" s="37"/>
      <c r="E48" s="105"/>
      <c r="F48" s="105"/>
      <c r="G48" s="39"/>
      <c r="H48" s="40"/>
      <c r="I48" s="290" t="s">
        <v>98</v>
      </c>
      <c r="J48" s="291">
        <f>IFERROR(J47/B47,0%)</f>
        <v>0</v>
      </c>
    </row>
    <row r="49" spans="1:10" s="2" customFormat="1" x14ac:dyDescent="0.3">
      <c r="A49" s="285" t="s">
        <v>95</v>
      </c>
      <c r="B49" s="39"/>
      <c r="C49" s="37"/>
      <c r="D49" s="37"/>
      <c r="E49" s="38"/>
      <c r="F49" s="38"/>
      <c r="G49" s="39"/>
      <c r="H49" s="40"/>
      <c r="I49" s="37"/>
      <c r="J49" s="41"/>
    </row>
    <row r="50" spans="1:10" s="2" customFormat="1" x14ac:dyDescent="0.3">
      <c r="A50" s="285" t="s">
        <v>94</v>
      </c>
      <c r="B50" s="39"/>
      <c r="C50" s="37"/>
      <c r="D50" s="37"/>
      <c r="E50" s="106"/>
      <c r="F50" s="106"/>
      <c r="G50" s="39"/>
      <c r="H50" s="40"/>
      <c r="I50" s="37"/>
      <c r="J50" s="41"/>
    </row>
    <row r="51" spans="1:10" s="2" customFormat="1" x14ac:dyDescent="0.3">
      <c r="A51" s="86"/>
      <c r="B51" s="39"/>
      <c r="C51" s="37"/>
      <c r="D51" s="37"/>
      <c r="E51" s="106"/>
      <c r="F51" s="106"/>
      <c r="G51" s="39"/>
      <c r="H51" s="40"/>
      <c r="I51" s="37"/>
      <c r="J51" s="41"/>
    </row>
    <row r="52" spans="1:10" x14ac:dyDescent="0.3">
      <c r="A52" s="168" t="s">
        <v>10</v>
      </c>
      <c r="B52" s="169"/>
      <c r="C52" s="169"/>
      <c r="D52" s="169"/>
      <c r="E52" s="169"/>
      <c r="F52" s="169"/>
      <c r="G52" s="169"/>
      <c r="H52" s="169"/>
      <c r="I52" s="169"/>
      <c r="J52" s="170"/>
    </row>
    <row r="53" spans="1:10" x14ac:dyDescent="0.3">
      <c r="A53" s="140"/>
      <c r="B53" s="141"/>
      <c r="C53" s="141"/>
      <c r="D53" s="141"/>
      <c r="E53" s="141"/>
      <c r="F53" s="141"/>
      <c r="G53" s="141"/>
      <c r="H53" s="141"/>
      <c r="I53" s="141"/>
      <c r="J53" s="142"/>
    </row>
    <row r="54" spans="1:10" x14ac:dyDescent="0.3">
      <c r="A54" s="106" t="s">
        <v>115</v>
      </c>
      <c r="B54" s="284"/>
      <c r="C54" s="31"/>
      <c r="D54" s="31"/>
      <c r="F54" s="106" t="s">
        <v>123</v>
      </c>
      <c r="G54" s="284"/>
      <c r="H54" s="31"/>
      <c r="I54" s="31"/>
      <c r="J54" s="143"/>
    </row>
    <row r="55" spans="1:10" s="286" customFormat="1" x14ac:dyDescent="0.3">
      <c r="A55" s="289" t="s">
        <v>96</v>
      </c>
      <c r="B55" s="287"/>
      <c r="C55" s="287"/>
      <c r="D55" s="287"/>
      <c r="E55" s="287"/>
      <c r="F55" s="287"/>
      <c r="G55" s="287"/>
      <c r="H55" s="287"/>
      <c r="I55" s="287"/>
      <c r="J55" s="288"/>
    </row>
    <row r="56" spans="1:10" x14ac:dyDescent="0.3">
      <c r="A56" s="144"/>
      <c r="B56" s="145"/>
      <c r="C56" s="145"/>
      <c r="D56" s="145"/>
      <c r="E56" s="145"/>
      <c r="F56" s="145"/>
      <c r="G56" s="145"/>
      <c r="H56" s="145"/>
      <c r="I56" s="145"/>
      <c r="J56" s="146"/>
    </row>
    <row r="57" spans="1:10" x14ac:dyDescent="0.3">
      <c r="A57" s="189" t="s">
        <v>32</v>
      </c>
    </row>
    <row r="58" spans="1:10" x14ac:dyDescent="0.3"/>
    <row r="59" spans="1:10" x14ac:dyDescent="0.3"/>
    <row r="60" spans="1:10" x14ac:dyDescent="0.3"/>
    <row r="61" spans="1:10" x14ac:dyDescent="0.3"/>
    <row r="62" spans="1:10" x14ac:dyDescent="0.3"/>
    <row r="63" spans="1:10" x14ac:dyDescent="0.3"/>
    <row r="64" spans="1:10" x14ac:dyDescent="0.3"/>
    <row r="65" x14ac:dyDescent="0.3"/>
    <row r="66" x14ac:dyDescent="0.3"/>
    <row r="67" x14ac:dyDescent="0.3"/>
    <row r="68" x14ac:dyDescent="0.3"/>
    <row r="69" x14ac:dyDescent="0.3"/>
    <row r="70" x14ac:dyDescent="0.3"/>
  </sheetData>
  <protectedRanges>
    <protectedRange sqref="G39:G44" name="Range2"/>
    <protectedRange sqref="B39:B44" name="Range1"/>
  </protectedRanges>
  <phoneticPr fontId="3" type="noConversion"/>
  <printOptions horizontalCentered="1"/>
  <pageMargins left="0.25" right="0.25" top="0.75" bottom="0.5" header="0.25" footer="0"/>
  <pageSetup scale="67" orientation="landscape" horizontalDpi="1200" verticalDpi="1200" r:id="rId1"/>
  <headerFooter alignWithMargins="0">
    <oddHeader>&amp;C&amp;"Calibri,Bold"&amp;14Assertive Community  Treatment (ACT)
Direct Services Expenditures</oddHeader>
    <oddFooter>&amp;R&amp;8DHS Mental Health Division
Publication Date - September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I16"/>
  <sheetViews>
    <sheetView zoomScaleNormal="100" workbookViewId="0">
      <selection activeCell="B12" sqref="B12"/>
    </sheetView>
  </sheetViews>
  <sheetFormatPr defaultColWidth="0" defaultRowHeight="13.2" zeroHeight="1" x14ac:dyDescent="0.25"/>
  <cols>
    <col min="1" max="1" width="35.6640625" customWidth="1"/>
    <col min="2" max="9" width="9.6640625" customWidth="1"/>
    <col min="10" max="16384" width="9.109375" hidden="1"/>
  </cols>
  <sheetData>
    <row r="1" spans="1:9" s="1" customFormat="1" ht="15" customHeight="1" x14ac:dyDescent="0.3">
      <c r="A1" s="85" t="s">
        <v>14</v>
      </c>
      <c r="B1" s="188">
        <f>'Tab 1 - Direct Svcs Exp'!$B$2</f>
        <v>0</v>
      </c>
      <c r="C1" s="173"/>
      <c r="D1" s="173"/>
      <c r="E1" s="173"/>
      <c r="F1" s="173"/>
      <c r="G1" s="173"/>
      <c r="H1" s="173"/>
      <c r="I1" s="174"/>
    </row>
    <row r="2" spans="1:9" s="1" customFormat="1" ht="15" customHeight="1" x14ac:dyDescent="0.3">
      <c r="A2" s="85" t="s">
        <v>12</v>
      </c>
      <c r="B2" s="188">
        <f>'Tab 1 - Direct Svcs Exp'!$B$4</f>
        <v>0</v>
      </c>
      <c r="C2" s="173"/>
      <c r="D2" s="173"/>
      <c r="E2" s="173"/>
      <c r="F2" s="173"/>
      <c r="G2" s="173"/>
      <c r="H2" s="173"/>
      <c r="I2" s="174"/>
    </row>
    <row r="3" spans="1:9" s="1" customFormat="1" ht="15" customHeight="1" x14ac:dyDescent="0.3">
      <c r="A3" s="85" t="s">
        <v>15</v>
      </c>
      <c r="B3" s="188">
        <f>'Tab 1 - Direct Svcs Exp'!$B$5</f>
        <v>0</v>
      </c>
      <c r="C3" s="173"/>
      <c r="D3" s="173"/>
      <c r="E3" s="173"/>
      <c r="F3" s="173"/>
      <c r="G3" s="173"/>
      <c r="H3" s="173"/>
      <c r="I3" s="174"/>
    </row>
    <row r="4" spans="1:9" x14ac:dyDescent="0.25"/>
    <row r="5" spans="1:9" x14ac:dyDescent="0.25"/>
    <row r="6" spans="1:9" ht="21" x14ac:dyDescent="0.4">
      <c r="A6" s="192" t="s">
        <v>40</v>
      </c>
      <c r="B6" s="172"/>
      <c r="C6" s="172"/>
      <c r="D6" s="172"/>
      <c r="E6" s="172"/>
      <c r="F6" s="172"/>
      <c r="G6" s="172"/>
      <c r="H6" s="172"/>
      <c r="I6" s="172"/>
    </row>
    <row r="7" spans="1:9" s="204" customFormat="1" x14ac:dyDescent="0.25"/>
    <row r="8" spans="1:9" s="7" customFormat="1" ht="15" customHeight="1" x14ac:dyDescent="0.3">
      <c r="A8" s="203"/>
      <c r="B8" s="203"/>
      <c r="C8" s="202"/>
      <c r="D8" s="201"/>
      <c r="E8" s="203"/>
      <c r="F8" s="203"/>
      <c r="G8" s="202"/>
      <c r="H8" s="206"/>
      <c r="I8" s="202"/>
    </row>
    <row r="9" spans="1:9" s="7" customFormat="1" ht="15" customHeight="1" x14ac:dyDescent="0.3">
      <c r="A9" s="86"/>
      <c r="B9" s="200"/>
      <c r="C9" s="199"/>
      <c r="D9" s="37"/>
      <c r="E9" s="198"/>
      <c r="F9" s="200"/>
      <c r="G9" s="199"/>
      <c r="H9" s="205"/>
      <c r="I9" s="197"/>
    </row>
    <row r="10" spans="1:9" s="7" customFormat="1" ht="15" customHeight="1" x14ac:dyDescent="0.3">
      <c r="A10" s="86"/>
      <c r="B10" s="200"/>
      <c r="C10" s="199"/>
      <c r="D10" s="37"/>
      <c r="E10" s="198"/>
      <c r="F10" s="200"/>
      <c r="G10" s="199"/>
      <c r="H10" s="205"/>
      <c r="I10" s="197"/>
    </row>
    <row r="11" spans="1:9" s="7" customFormat="1" ht="15" customHeight="1" x14ac:dyDescent="0.3">
      <c r="A11" s="8"/>
      <c r="B11" s="200"/>
      <c r="C11" s="199"/>
      <c r="D11" s="37"/>
      <c r="E11" s="198"/>
      <c r="F11" s="200"/>
      <c r="G11" s="199"/>
      <c r="H11" s="205"/>
      <c r="I11" s="197"/>
    </row>
    <row r="12" spans="1:9" s="7" customFormat="1" ht="15" customHeight="1" x14ac:dyDescent="0.3">
      <c r="A12" s="8"/>
      <c r="B12" s="200"/>
      <c r="C12" s="199"/>
      <c r="D12" s="37"/>
      <c r="E12" s="198"/>
      <c r="F12" s="200"/>
      <c r="G12" s="199"/>
      <c r="H12" s="205"/>
      <c r="I12" s="197"/>
    </row>
    <row r="13" spans="1:9" s="7" customFormat="1" ht="15" customHeight="1" x14ac:dyDescent="0.3">
      <c r="A13" s="196"/>
      <c r="B13" s="195"/>
      <c r="C13" s="194"/>
      <c r="D13" s="37"/>
      <c r="E13" s="196"/>
      <c r="F13" s="195"/>
      <c r="G13" s="194"/>
      <c r="H13" s="37"/>
      <c r="I13" s="195"/>
    </row>
    <row r="14" spans="1:9" s="7" customFormat="1" ht="15" customHeight="1" x14ac:dyDescent="0.3">
      <c r="A14" s="8"/>
      <c r="B14" s="37"/>
      <c r="C14" s="102"/>
      <c r="D14" s="37"/>
      <c r="E14" s="8"/>
      <c r="F14" s="37"/>
      <c r="G14" s="193"/>
      <c r="H14" s="37"/>
      <c r="I14" s="102"/>
    </row>
    <row r="15" spans="1:9" ht="13.8" thickBot="1" x14ac:dyDescent="0.3">
      <c r="A15" s="87"/>
      <c r="B15" s="87"/>
      <c r="C15" s="87"/>
      <c r="D15" s="87"/>
      <c r="E15" s="87"/>
      <c r="F15" s="87"/>
      <c r="G15" s="87"/>
      <c r="H15" s="87"/>
      <c r="I15" s="87"/>
    </row>
    <row r="16" spans="1:9" ht="14.4" x14ac:dyDescent="0.3">
      <c r="A16" s="189" t="s">
        <v>33</v>
      </c>
    </row>
  </sheetData>
  <sheetProtection algorithmName="SHA-512" hashValue="ovUlYU2FhEX6qC4+ztYbGO7eD3reii9re1I/iBm+uvitGP65YuUk4EZygIMD6Z/dKKw0tPCz3Aex9uXRV32Z8g==" saltValue="tUJyDijIAoK67xdYKHSvWA==" spinCount="100000" sheet="1" objects="1" scenarios="1"/>
  <printOptions horizontalCentered="1"/>
  <pageMargins left="0.2" right="0.2" top="0.75" bottom="0.5" header="0.05" footer="0"/>
  <pageSetup orientation="landscape" r:id="rId1"/>
  <headerFooter>
    <oddHeader>&amp;C&amp;"Calibri,Bold"&amp;12Assertive Community Treatment (ACT)
Units of Service Breakout</oddHeader>
    <oddFooter>&amp;R&amp;8DHS Mental Health Division
Publication Date - September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I17"/>
  <sheetViews>
    <sheetView zoomScaleNormal="100" workbookViewId="0"/>
  </sheetViews>
  <sheetFormatPr defaultColWidth="0" defaultRowHeight="14.4" zeroHeight="1" x14ac:dyDescent="0.3"/>
  <cols>
    <col min="1" max="1" width="35.6640625" style="93" customWidth="1"/>
    <col min="2" max="9" width="9.6640625" style="93" customWidth="1"/>
    <col min="10" max="16384" width="9.109375" style="93" hidden="1"/>
  </cols>
  <sheetData>
    <row r="1" spans="1:9" ht="15" customHeight="1" x14ac:dyDescent="0.3">
      <c r="A1" s="85" t="s">
        <v>14</v>
      </c>
      <c r="B1" s="188">
        <f>'Tab 1 - Direct Svcs Exp'!$B$2</f>
        <v>0</v>
      </c>
      <c r="C1" s="173"/>
      <c r="D1" s="173"/>
      <c r="E1" s="173"/>
      <c r="F1" s="173"/>
      <c r="G1" s="173"/>
      <c r="H1" s="173"/>
      <c r="I1" s="174"/>
    </row>
    <row r="2" spans="1:9" ht="15" customHeight="1" x14ac:dyDescent="0.3">
      <c r="A2" s="85" t="s">
        <v>12</v>
      </c>
      <c r="B2" s="188">
        <f>'Tab 1 - Direct Svcs Exp'!$B$4</f>
        <v>0</v>
      </c>
      <c r="C2" s="173"/>
      <c r="D2" s="173"/>
      <c r="E2" s="173"/>
      <c r="F2" s="173"/>
      <c r="G2" s="173"/>
      <c r="H2" s="173"/>
      <c r="I2" s="174"/>
    </row>
    <row r="3" spans="1:9" ht="15" customHeight="1" x14ac:dyDescent="0.3">
      <c r="A3" s="85" t="s">
        <v>15</v>
      </c>
      <c r="B3" s="188">
        <f>'Tab 1 - Direct Svcs Exp'!$B$5</f>
        <v>0</v>
      </c>
      <c r="C3" s="173"/>
      <c r="D3" s="173"/>
      <c r="E3" s="173"/>
      <c r="F3" s="173"/>
      <c r="G3" s="173"/>
      <c r="H3" s="173"/>
      <c r="I3" s="174"/>
    </row>
    <row r="4" spans="1:9" s="97" customFormat="1" ht="12" customHeight="1" x14ac:dyDescent="0.3">
      <c r="A4" s="94"/>
      <c r="B4" s="95"/>
      <c r="C4" s="95"/>
      <c r="D4" s="96"/>
    </row>
    <row r="5" spans="1:9" s="98" customFormat="1" x14ac:dyDescent="0.3">
      <c r="A5" s="101"/>
      <c r="D5" s="99"/>
      <c r="E5" s="100"/>
    </row>
    <row r="6" spans="1:9" s="98" customFormat="1" x14ac:dyDescent="0.3">
      <c r="A6" s="101"/>
      <c r="B6" s="101"/>
      <c r="D6" s="99"/>
      <c r="E6" s="100"/>
    </row>
    <row r="7" spans="1:9" ht="21" x14ac:dyDescent="0.4">
      <c r="A7" s="192" t="s">
        <v>40</v>
      </c>
      <c r="B7" s="208"/>
      <c r="C7" s="208"/>
      <c r="D7" s="208"/>
      <c r="E7" s="208"/>
      <c r="F7" s="208"/>
      <c r="G7" s="208"/>
      <c r="H7" s="208"/>
      <c r="I7" s="208"/>
    </row>
    <row r="8" spans="1:9" x14ac:dyDescent="0.3">
      <c r="A8" s="37"/>
      <c r="B8" s="37"/>
      <c r="C8" s="37"/>
      <c r="D8" s="37"/>
      <c r="E8" s="37"/>
      <c r="F8" s="209"/>
      <c r="G8" s="209"/>
      <c r="H8" s="209"/>
      <c r="I8" s="209"/>
    </row>
    <row r="9" spans="1:9" x14ac:dyDescent="0.3">
      <c r="A9" s="37"/>
      <c r="B9" s="37"/>
      <c r="C9" s="37"/>
      <c r="D9" s="37"/>
      <c r="E9" s="37"/>
      <c r="F9" s="209"/>
      <c r="G9" s="209"/>
      <c r="H9" s="209"/>
      <c r="I9" s="209"/>
    </row>
    <row r="10" spans="1:9" x14ac:dyDescent="0.3">
      <c r="A10" s="37"/>
      <c r="B10" s="37"/>
      <c r="C10" s="37"/>
      <c r="D10" s="37"/>
      <c r="E10" s="37"/>
      <c r="F10" s="209"/>
      <c r="G10" s="209"/>
      <c r="H10" s="209"/>
      <c r="I10" s="209"/>
    </row>
    <row r="11" spans="1:9" x14ac:dyDescent="0.3">
      <c r="A11" s="37"/>
      <c r="B11" s="37"/>
      <c r="C11" s="37"/>
      <c r="D11" s="37"/>
      <c r="E11" s="37"/>
      <c r="F11" s="209"/>
      <c r="G11" s="209"/>
      <c r="H11" s="209"/>
      <c r="I11" s="209"/>
    </row>
    <row r="12" spans="1:9" x14ac:dyDescent="0.3">
      <c r="A12" s="37"/>
      <c r="B12" s="37"/>
      <c r="C12" s="37"/>
      <c r="D12" s="37"/>
      <c r="E12" s="37"/>
      <c r="F12" s="209"/>
      <c r="G12" s="209"/>
      <c r="H12" s="209"/>
      <c r="I12" s="209"/>
    </row>
    <row r="13" spans="1:9" x14ac:dyDescent="0.3">
      <c r="A13" s="37"/>
      <c r="B13" s="37"/>
      <c r="C13" s="37"/>
      <c r="D13" s="37"/>
      <c r="E13" s="37"/>
      <c r="F13" s="209"/>
      <c r="G13" s="209"/>
      <c r="H13" s="209"/>
      <c r="I13" s="209"/>
    </row>
    <row r="14" spans="1:9" x14ac:dyDescent="0.3">
      <c r="A14" s="37"/>
      <c r="B14" s="37"/>
      <c r="C14" s="37"/>
      <c r="D14" s="37"/>
      <c r="E14" s="37"/>
      <c r="F14" s="209"/>
      <c r="G14" s="209"/>
      <c r="H14" s="209"/>
      <c r="I14" s="209"/>
    </row>
    <row r="15" spans="1:9" x14ac:dyDescent="0.3">
      <c r="A15" s="37"/>
      <c r="B15" s="37"/>
      <c r="C15" s="37"/>
      <c r="D15" s="37"/>
      <c r="E15" s="37"/>
      <c r="F15" s="209"/>
      <c r="G15" s="209"/>
      <c r="H15" s="209"/>
      <c r="I15" s="209"/>
    </row>
    <row r="16" spans="1:9" ht="15" thickBot="1" x14ac:dyDescent="0.35">
      <c r="A16" s="210"/>
      <c r="B16" s="210"/>
      <c r="C16" s="210"/>
      <c r="D16" s="210"/>
      <c r="E16" s="210"/>
      <c r="F16" s="211"/>
      <c r="G16" s="211"/>
      <c r="H16" s="211"/>
      <c r="I16" s="211"/>
    </row>
    <row r="17" spans="1:1" x14ac:dyDescent="0.3">
      <c r="A17" s="190" t="s">
        <v>34</v>
      </c>
    </row>
  </sheetData>
  <sheetProtection algorithmName="SHA-512" hashValue="tOM1aW+SlABy3Y4u37Qc/orlEmXuVKFJA7w5Xw0SQ0ZYXwT2wv7b6LvdqvhvDCTRW+S6FK3II2NUlU44jUNkVQ==" saltValue="rfcFOLlWAypcFMarvoQ/Ng==" spinCount="100000" sheet="1" objects="1" scenarios="1"/>
  <phoneticPr fontId="3" type="noConversion"/>
  <printOptions horizontalCentered="1"/>
  <pageMargins left="0.25" right="0.25" top="0.75" bottom="0.5" header="0" footer="0"/>
  <pageSetup orientation="landscape" r:id="rId1"/>
  <headerFooter alignWithMargins="0">
    <oddHeader>&amp;C&amp;"Calibri,Bold"&amp;14Assertive Community Treatment (ACT)
Allocated Space Costs</oddHeader>
    <oddFooter>&amp;R&amp;8DHS Mental Health Division
Publication Date - September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J14"/>
  <sheetViews>
    <sheetView workbookViewId="0">
      <pane ySplit="4" topLeftCell="A5" activePane="bottomLeft" state="frozen"/>
      <selection pane="bottomLeft" activeCell="B12" sqref="B12"/>
    </sheetView>
  </sheetViews>
  <sheetFormatPr defaultColWidth="0" defaultRowHeight="14.4" zeroHeight="1" x14ac:dyDescent="0.3"/>
  <cols>
    <col min="1" max="1" width="35.6640625" style="1" customWidth="1"/>
    <col min="2" max="9" width="9.6640625" style="1" customWidth="1"/>
    <col min="10" max="10" width="0" style="1" hidden="1" customWidth="1"/>
    <col min="11" max="16384" width="9.109375" style="1" hidden="1"/>
  </cols>
  <sheetData>
    <row r="1" spans="1:9" ht="15" customHeight="1" x14ac:dyDescent="0.3">
      <c r="A1" s="110" t="s">
        <v>14</v>
      </c>
      <c r="B1" s="188">
        <f>'Tab 1 - Direct Svcs Exp'!$B$2</f>
        <v>0</v>
      </c>
      <c r="C1" s="173"/>
      <c r="D1" s="173"/>
      <c r="E1" s="173"/>
      <c r="F1" s="173"/>
      <c r="G1" s="173"/>
      <c r="H1" s="173"/>
      <c r="I1" s="174"/>
    </row>
    <row r="2" spans="1:9" ht="15" customHeight="1" x14ac:dyDescent="0.3">
      <c r="A2" s="110" t="s">
        <v>12</v>
      </c>
      <c r="B2" s="188">
        <f>'Tab 1 - Direct Svcs Exp'!$B$4</f>
        <v>0</v>
      </c>
      <c r="C2" s="173"/>
      <c r="D2" s="173"/>
      <c r="E2" s="173"/>
      <c r="F2" s="173"/>
      <c r="G2" s="173"/>
      <c r="H2" s="173"/>
      <c r="I2" s="174"/>
    </row>
    <row r="3" spans="1:9" ht="15" customHeight="1" x14ac:dyDescent="0.3">
      <c r="A3" s="110" t="s">
        <v>15</v>
      </c>
      <c r="B3" s="188">
        <f>'Tab 1 - Direct Svcs Exp'!$B$5</f>
        <v>0</v>
      </c>
      <c r="C3" s="173"/>
      <c r="D3" s="173"/>
      <c r="E3" s="173"/>
      <c r="F3" s="173"/>
      <c r="G3" s="173"/>
      <c r="H3" s="173"/>
      <c r="I3" s="174"/>
    </row>
    <row r="4" spans="1:9" s="5" customFormat="1" ht="12" customHeight="1" x14ac:dyDescent="0.3">
      <c r="A4" s="3"/>
      <c r="B4" s="3"/>
      <c r="C4" s="3"/>
      <c r="D4" s="3"/>
      <c r="E4" s="4"/>
      <c r="F4" s="4"/>
      <c r="G4" s="4"/>
    </row>
    <row r="5" spans="1:9" s="7" customFormat="1" x14ac:dyDescent="0.3">
      <c r="A5" s="198"/>
      <c r="B5" s="198"/>
      <c r="C5" s="86"/>
      <c r="D5" s="9"/>
    </row>
    <row r="6" spans="1:9" s="7" customFormat="1" x14ac:dyDescent="0.3">
      <c r="A6" s="86"/>
      <c r="B6" s="86"/>
      <c r="C6" s="86"/>
      <c r="D6" s="9"/>
    </row>
    <row r="7" spans="1:9" ht="21" x14ac:dyDescent="0.4">
      <c r="A7" s="192" t="s">
        <v>40</v>
      </c>
      <c r="B7" s="213"/>
      <c r="C7" s="213"/>
      <c r="D7" s="213"/>
      <c r="E7" s="213"/>
      <c r="F7" s="213"/>
      <c r="G7" s="213"/>
      <c r="H7" s="213"/>
      <c r="I7" s="213"/>
    </row>
    <row r="8" spans="1:9" x14ac:dyDescent="0.3">
      <c r="A8" s="37"/>
      <c r="B8" s="37"/>
      <c r="C8" s="37"/>
      <c r="D8" s="37"/>
      <c r="E8" s="214"/>
      <c r="F8" s="214"/>
      <c r="G8" s="214"/>
      <c r="H8" s="214"/>
      <c r="I8" s="214"/>
    </row>
    <row r="9" spans="1:9" x14ac:dyDescent="0.3">
      <c r="A9" s="37"/>
      <c r="B9" s="37"/>
      <c r="C9" s="37"/>
      <c r="D9" s="37"/>
      <c r="E9" s="214"/>
      <c r="F9" s="214"/>
      <c r="G9" s="214"/>
      <c r="H9" s="214"/>
      <c r="I9" s="214"/>
    </row>
    <row r="10" spans="1:9" x14ac:dyDescent="0.3">
      <c r="A10" s="37"/>
      <c r="B10" s="37"/>
      <c r="C10" s="37"/>
      <c r="D10" s="37"/>
      <c r="E10" s="214"/>
      <c r="F10" s="214"/>
      <c r="G10" s="214"/>
      <c r="H10" s="214"/>
      <c r="I10" s="214"/>
    </row>
    <row r="11" spans="1:9" x14ac:dyDescent="0.3">
      <c r="A11" s="37"/>
      <c r="B11" s="37"/>
      <c r="C11" s="37"/>
      <c r="D11" s="37"/>
      <c r="E11" s="214"/>
      <c r="F11" s="214"/>
      <c r="G11" s="214"/>
      <c r="H11" s="214"/>
      <c r="I11" s="214"/>
    </row>
    <row r="12" spans="1:9" x14ac:dyDescent="0.3">
      <c r="A12" s="37"/>
      <c r="B12" s="37"/>
      <c r="C12" s="37"/>
      <c r="D12" s="37"/>
      <c r="E12" s="214"/>
      <c r="F12" s="214"/>
      <c r="G12" s="214"/>
      <c r="H12" s="214"/>
      <c r="I12" s="214"/>
    </row>
    <row r="13" spans="1:9" ht="15" thickBot="1" x14ac:dyDescent="0.35">
      <c r="A13" s="210"/>
      <c r="B13" s="210"/>
      <c r="C13" s="210"/>
      <c r="D13" s="210"/>
      <c r="E13" s="215"/>
      <c r="F13" s="215"/>
      <c r="G13" s="215"/>
      <c r="H13" s="215"/>
      <c r="I13" s="215"/>
    </row>
    <row r="14" spans="1:9" x14ac:dyDescent="0.3">
      <c r="A14" s="212" t="s">
        <v>35</v>
      </c>
      <c r="B14" s="31"/>
      <c r="C14" s="31"/>
      <c r="D14" s="31"/>
      <c r="E14" s="175"/>
      <c r="F14" s="175"/>
      <c r="G14" s="175"/>
      <c r="H14" s="175"/>
      <c r="I14" s="175"/>
    </row>
  </sheetData>
  <sheetProtection algorithmName="SHA-512" hashValue="MR2FsSFxFAgHcQZ1OnffyWaNe62NmGr5zbLUx/l7miHH5GlO3JSLCAwy2hrSWFv+H5HQM9pLQcFdrje9i8fFoA==" saltValue="nChYOcHRXlTOenWQG5vykw==" spinCount="100000" sheet="1" objects="1" scenarios="1"/>
  <printOptions horizontalCentered="1"/>
  <pageMargins left="0.25" right="0.25" top="0.75" bottom="0.5" header="0.25" footer="0"/>
  <pageSetup orientation="landscape" r:id="rId1"/>
  <headerFooter>
    <oddHeader>&amp;C&amp;"Calibri,Bold"&amp;14Assertive Community Treatment (ACT)
Space Designation</oddHeader>
    <oddFooter>&amp;R&amp;8 DHS Mental Health Division
Publication Date - September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A1:F40"/>
  <sheetViews>
    <sheetView zoomScaleNormal="100" workbookViewId="0">
      <selection activeCell="D1" sqref="D1"/>
    </sheetView>
  </sheetViews>
  <sheetFormatPr defaultColWidth="0" defaultRowHeight="13.8" zeroHeight="1" x14ac:dyDescent="0.25"/>
  <cols>
    <col min="1" max="1" width="3.6640625" style="68" customWidth="1"/>
    <col min="2" max="3" width="18.6640625" style="68" customWidth="1"/>
    <col min="4" max="4" width="53.44140625" style="68" customWidth="1"/>
    <col min="5" max="5" width="22.44140625" style="68" customWidth="1"/>
    <col min="6" max="6" width="3.6640625" style="68" customWidth="1"/>
    <col min="7" max="16384" width="9.109375" style="68" hidden="1"/>
  </cols>
  <sheetData>
    <row r="1" spans="1:6" ht="18" x14ac:dyDescent="0.35">
      <c r="A1" s="88"/>
      <c r="B1" s="177">
        <f>'Tab 1 - Direct Svcs Exp'!$B$2</f>
        <v>0</v>
      </c>
      <c r="C1" s="176"/>
      <c r="D1" s="176"/>
      <c r="E1" s="176"/>
      <c r="F1" s="89"/>
    </row>
    <row r="2" spans="1:6" x14ac:dyDescent="0.25"/>
    <row r="3" spans="1:6" x14ac:dyDescent="0.25"/>
    <row r="4" spans="1:6" s="1" customFormat="1" ht="14.4" x14ac:dyDescent="0.3">
      <c r="B4" s="1" t="s">
        <v>17</v>
      </c>
      <c r="E4" s="10">
        <f>'Tab 1 - Direct Svcs Exp'!G47</f>
        <v>0</v>
      </c>
    </row>
    <row r="5" spans="1:6" s="1" customFormat="1" ht="14.4" x14ac:dyDescent="0.3"/>
    <row r="6" spans="1:6" s="1" customFormat="1" ht="16.2" x14ac:dyDescent="0.45">
      <c r="B6" s="1" t="s">
        <v>41</v>
      </c>
      <c r="E6" s="69">
        <f>E4*0.41</f>
        <v>0</v>
      </c>
    </row>
    <row r="7" spans="1:6" s="1" customFormat="1" ht="14.4" x14ac:dyDescent="0.3"/>
    <row r="8" spans="1:6" s="1" customFormat="1" ht="14.4" x14ac:dyDescent="0.3">
      <c r="B8" s="1" t="s">
        <v>21</v>
      </c>
      <c r="E8" s="10">
        <f>E4+E6</f>
        <v>0</v>
      </c>
    </row>
    <row r="9" spans="1:6" s="1" customFormat="1" ht="14.4" x14ac:dyDescent="0.3"/>
    <row r="10" spans="1:6" s="1" customFormat="1" ht="14.4" hidden="1" x14ac:dyDescent="0.3"/>
    <row r="11" spans="1:6" s="1" customFormat="1" ht="16.2" hidden="1" x14ac:dyDescent="0.45">
      <c r="B11" s="1" t="s">
        <v>22</v>
      </c>
      <c r="E11" s="69" t="e">
        <f>#REF!*0</f>
        <v>#REF!</v>
      </c>
    </row>
    <row r="12" spans="1:6" s="1" customFormat="1" ht="14.4" x14ac:dyDescent="0.3"/>
    <row r="13" spans="1:6" s="1" customFormat="1" ht="15" thickBot="1" x14ac:dyDescent="0.35">
      <c r="A13" s="90"/>
      <c r="B13" s="91" t="s">
        <v>18</v>
      </c>
      <c r="C13" s="91"/>
      <c r="D13" s="91"/>
      <c r="E13" s="92">
        <f>E8</f>
        <v>0</v>
      </c>
      <c r="F13" s="90"/>
    </row>
    <row r="14" spans="1:6" ht="14.4" thickTop="1" x14ac:dyDescent="0.25"/>
    <row r="15" spans="1:6" ht="14.4" x14ac:dyDescent="0.3">
      <c r="D15" s="292" t="s">
        <v>124</v>
      </c>
      <c r="E15" s="93" t="s">
        <v>82</v>
      </c>
    </row>
    <row r="16" spans="1:6" x14ac:dyDescent="0.25"/>
    <row r="17" spans="2:5" x14ac:dyDescent="0.25"/>
    <row r="18" spans="2:5" ht="14.4" x14ac:dyDescent="0.3">
      <c r="B18" s="293" t="s">
        <v>125</v>
      </c>
      <c r="C18" s="294"/>
      <c r="D18" s="294"/>
      <c r="E18" s="93"/>
    </row>
    <row r="19" spans="2:5" ht="14.4" x14ac:dyDescent="0.3">
      <c r="B19" s="295"/>
      <c r="C19" s="294"/>
      <c r="D19" s="294"/>
      <c r="E19" s="93"/>
    </row>
    <row r="20" spans="2:5" ht="14.4" x14ac:dyDescent="0.3">
      <c r="B20" s="295"/>
      <c r="C20" s="296" t="s">
        <v>99</v>
      </c>
      <c r="D20" s="297" t="s">
        <v>100</v>
      </c>
      <c r="E20" s="298" t="s">
        <v>126</v>
      </c>
    </row>
    <row r="21" spans="2:5" ht="14.4" x14ac:dyDescent="0.3">
      <c r="B21" s="295"/>
      <c r="C21" s="294"/>
      <c r="D21" s="287" t="s">
        <v>101</v>
      </c>
      <c r="E21" s="299" t="s">
        <v>82</v>
      </c>
    </row>
    <row r="22" spans="2:5" ht="14.4" x14ac:dyDescent="0.3">
      <c r="B22" s="295"/>
      <c r="C22" s="294"/>
      <c r="D22" s="287" t="s">
        <v>101</v>
      </c>
      <c r="E22" s="299" t="s">
        <v>82</v>
      </c>
    </row>
    <row r="23" spans="2:5" ht="14.4" x14ac:dyDescent="0.3">
      <c r="B23" s="295"/>
      <c r="C23" s="294"/>
      <c r="D23" s="287" t="s">
        <v>101</v>
      </c>
      <c r="E23" s="299" t="s">
        <v>82</v>
      </c>
    </row>
    <row r="24" spans="2:5" ht="14.4" x14ac:dyDescent="0.3">
      <c r="B24" s="295"/>
      <c r="C24" s="294"/>
      <c r="D24" s="287" t="s">
        <v>101</v>
      </c>
      <c r="E24" s="299" t="s">
        <v>82</v>
      </c>
    </row>
    <row r="25" spans="2:5" x14ac:dyDescent="0.25"/>
    <row r="26" spans="2:5" x14ac:dyDescent="0.25"/>
    <row r="27" spans="2:5" ht="14.4" x14ac:dyDescent="0.3">
      <c r="D27" s="300" t="s">
        <v>102</v>
      </c>
    </row>
    <row r="28" spans="2:5" ht="14.4" x14ac:dyDescent="0.3">
      <c r="D28" s="300" t="s">
        <v>103</v>
      </c>
    </row>
    <row r="29" spans="2:5" ht="14.4" x14ac:dyDescent="0.3">
      <c r="D29" s="300" t="s">
        <v>104</v>
      </c>
    </row>
    <row r="30" spans="2:5" ht="14.4" x14ac:dyDescent="0.3">
      <c r="D30" s="300" t="s">
        <v>105</v>
      </c>
    </row>
    <row r="31" spans="2:5" x14ac:dyDescent="0.25"/>
    <row r="32" spans="2:5" x14ac:dyDescent="0.25">
      <c r="B32" s="301" t="s">
        <v>106</v>
      </c>
      <c r="C32" s="302"/>
      <c r="D32" s="303"/>
      <c r="E32" s="304"/>
    </row>
    <row r="33" spans="2:5" x14ac:dyDescent="0.25">
      <c r="B33" s="305" t="s">
        <v>107</v>
      </c>
      <c r="C33" s="305"/>
      <c r="D33" s="303"/>
      <c r="E33" s="304"/>
    </row>
    <row r="34" spans="2:5" x14ac:dyDescent="0.25">
      <c r="B34" s="305" t="s">
        <v>88</v>
      </c>
      <c r="C34" s="305"/>
      <c r="D34" s="303"/>
      <c r="E34" s="304"/>
    </row>
    <row r="35" spans="2:5" x14ac:dyDescent="0.25">
      <c r="B35" s="305" t="s">
        <v>108</v>
      </c>
      <c r="C35" s="305"/>
      <c r="D35" s="303"/>
      <c r="E35" s="304"/>
    </row>
    <row r="36" spans="2:5" x14ac:dyDescent="0.25">
      <c r="B36" s="305" t="s">
        <v>109</v>
      </c>
      <c r="C36" s="305"/>
      <c r="D36" s="303"/>
      <c r="E36" s="304"/>
    </row>
    <row r="37" spans="2:5" x14ac:dyDescent="0.25">
      <c r="B37" s="305" t="s">
        <v>110</v>
      </c>
      <c r="C37" s="305"/>
      <c r="D37" s="303"/>
      <c r="E37" s="304"/>
    </row>
    <row r="38" spans="2:5" x14ac:dyDescent="0.25">
      <c r="B38" s="305" t="s">
        <v>111</v>
      </c>
      <c r="C38" s="305"/>
      <c r="D38" s="303"/>
      <c r="E38" s="304"/>
    </row>
    <row r="39" spans="2:5" x14ac:dyDescent="0.25"/>
    <row r="40" spans="2:5" x14ac:dyDescent="0.25"/>
  </sheetData>
  <sheetProtection algorithmName="SHA-512" hashValue="6Z/ptEsBn4UfEys+Z6FbaxA0blUNzuyzw/I2S0rDG7vLocmSOeZecwVSnhWFonOCAEqBAvUGi8o18Bc3xAX7JA==" saltValue="xGh0ytX6SgrU2L6zuE5DLA==" spinCount="100000" sheet="1" objects="1" scenarios="1"/>
  <printOptions horizontalCentered="1"/>
  <pageMargins left="0.7" right="0.7" top="1.5" bottom="0.5" header="0.5" footer="0"/>
  <pageSetup fitToHeight="0" orientation="landscape" r:id="rId1"/>
  <headerFooter>
    <oddHeader>&amp;C&amp;"Calibri,Bold"&amp;14Assertive Community Treatment (ACT)
Rate Summary</oddHeader>
    <oddFooter>&amp;R&amp;8DHS Mental Health Division
Publication Date - September 2017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  <pageSetUpPr fitToPage="1"/>
  </sheetPr>
  <dimension ref="A1:F54"/>
  <sheetViews>
    <sheetView zoomScaleNormal="100" workbookViewId="0">
      <selection activeCell="A15" sqref="A15"/>
    </sheetView>
  </sheetViews>
  <sheetFormatPr defaultColWidth="0" defaultRowHeight="14.4" zeroHeight="1" x14ac:dyDescent="0.3"/>
  <cols>
    <col min="1" max="1" width="51.6640625" style="222" customWidth="1"/>
    <col min="2" max="4" width="14.6640625" style="222" customWidth="1"/>
    <col min="5" max="5" width="51.6640625" style="222" customWidth="1"/>
    <col min="6" max="6" width="14.6640625" style="222" customWidth="1"/>
    <col min="7" max="16384" width="9.109375" style="222" hidden="1"/>
  </cols>
  <sheetData>
    <row r="1" spans="1:6" ht="15" thickTop="1" x14ac:dyDescent="0.3">
      <c r="A1" s="219" t="s">
        <v>14</v>
      </c>
      <c r="B1" s="279">
        <f>'Tab 1 - Direct Svcs Exp'!$B$2</f>
        <v>0</v>
      </c>
      <c r="C1" s="220"/>
      <c r="D1" s="220"/>
      <c r="E1" s="220"/>
      <c r="F1" s="221"/>
    </row>
    <row r="2" spans="1:6" x14ac:dyDescent="0.3">
      <c r="A2" s="223" t="s">
        <v>12</v>
      </c>
      <c r="B2" s="188">
        <f>'Tab 1 - Direct Svcs Exp'!$B$4</f>
        <v>0</v>
      </c>
      <c r="C2" s="224"/>
      <c r="D2" s="224"/>
      <c r="E2" s="224"/>
      <c r="F2" s="225"/>
    </row>
    <row r="3" spans="1:6" ht="15" thickBot="1" x14ac:dyDescent="0.35">
      <c r="A3" s="226" t="s">
        <v>13</v>
      </c>
      <c r="B3" s="280">
        <f>'Tab 1 - Direct Svcs Exp'!$B$5</f>
        <v>0</v>
      </c>
      <c r="C3" s="227"/>
      <c r="D3" s="227"/>
      <c r="E3" s="227"/>
      <c r="F3" s="228"/>
    </row>
    <row r="4" spans="1:6" ht="15.6" thickTop="1" thickBot="1" x14ac:dyDescent="0.35"/>
    <row r="5" spans="1:6" ht="15" thickTop="1" x14ac:dyDescent="0.3">
      <c r="A5" s="229"/>
      <c r="B5" s="230" t="s">
        <v>43</v>
      </c>
      <c r="C5" s="231"/>
      <c r="D5" s="232"/>
      <c r="E5" s="233"/>
      <c r="F5" s="234"/>
    </row>
    <row r="6" spans="1:6" ht="15" thickBot="1" x14ac:dyDescent="0.35">
      <c r="A6" s="235" t="s">
        <v>44</v>
      </c>
      <c r="B6" s="236" t="s">
        <v>24</v>
      </c>
      <c r="C6" s="237" t="s">
        <v>45</v>
      </c>
      <c r="D6" s="238" t="s">
        <v>46</v>
      </c>
      <c r="E6" s="239" t="s">
        <v>47</v>
      </c>
      <c r="F6" s="238" t="s">
        <v>45</v>
      </c>
    </row>
    <row r="7" spans="1:6" ht="15" thickTop="1" x14ac:dyDescent="0.3">
      <c r="A7" s="240" t="s">
        <v>48</v>
      </c>
      <c r="B7" s="241"/>
      <c r="C7" s="242"/>
      <c r="D7" s="243">
        <f>IFERROR(C7/(B7*2080),0)</f>
        <v>0</v>
      </c>
      <c r="E7" s="244" t="s">
        <v>49</v>
      </c>
      <c r="F7" s="245">
        <v>0</v>
      </c>
    </row>
    <row r="8" spans="1:6" x14ac:dyDescent="0.3">
      <c r="A8" s="246" t="s">
        <v>50</v>
      </c>
      <c r="B8" s="247"/>
      <c r="C8" s="242"/>
      <c r="D8" s="243">
        <f t="shared" ref="D8:D24" si="0">IFERROR(C8/(B8*2080),0)</f>
        <v>0</v>
      </c>
      <c r="E8" s="244" t="s">
        <v>51</v>
      </c>
      <c r="F8" s="245">
        <v>0</v>
      </c>
    </row>
    <row r="9" spans="1:6" x14ac:dyDescent="0.3">
      <c r="A9" s="246" t="s">
        <v>52</v>
      </c>
      <c r="B9" s="247"/>
      <c r="C9" s="242"/>
      <c r="D9" s="243">
        <f t="shared" si="0"/>
        <v>0</v>
      </c>
      <c r="E9" s="244" t="s">
        <v>53</v>
      </c>
      <c r="F9" s="245">
        <v>0</v>
      </c>
    </row>
    <row r="10" spans="1:6" x14ac:dyDescent="0.3">
      <c r="A10" s="246" t="s">
        <v>54</v>
      </c>
      <c r="B10" s="247"/>
      <c r="C10" s="242"/>
      <c r="D10" s="243">
        <f t="shared" si="0"/>
        <v>0</v>
      </c>
      <c r="E10" s="244" t="s">
        <v>55</v>
      </c>
      <c r="F10" s="245">
        <v>0</v>
      </c>
    </row>
    <row r="11" spans="1:6" ht="18" customHeight="1" x14ac:dyDescent="0.3">
      <c r="A11" s="246" t="s">
        <v>56</v>
      </c>
      <c r="B11" s="248"/>
      <c r="C11" s="249"/>
      <c r="D11" s="243">
        <f t="shared" si="0"/>
        <v>0</v>
      </c>
      <c r="E11" s="244" t="s">
        <v>57</v>
      </c>
      <c r="F11" s="245">
        <v>0</v>
      </c>
    </row>
    <row r="12" spans="1:6" x14ac:dyDescent="0.3">
      <c r="A12" s="250"/>
      <c r="B12" s="247"/>
      <c r="C12" s="251"/>
      <c r="D12" s="243">
        <f t="shared" si="0"/>
        <v>0</v>
      </c>
      <c r="E12" s="244" t="s">
        <v>58</v>
      </c>
      <c r="F12" s="245">
        <v>0</v>
      </c>
    </row>
    <row r="13" spans="1:6" x14ac:dyDescent="0.3">
      <c r="A13" s="250"/>
      <c r="B13" s="247"/>
      <c r="C13" s="252"/>
      <c r="D13" s="243">
        <f t="shared" si="0"/>
        <v>0</v>
      </c>
      <c r="E13" s="244" t="s">
        <v>59</v>
      </c>
      <c r="F13" s="245">
        <v>0</v>
      </c>
    </row>
    <row r="14" spans="1:6" x14ac:dyDescent="0.3">
      <c r="A14" s="250"/>
      <c r="B14" s="247"/>
      <c r="C14" s="252"/>
      <c r="D14" s="243">
        <f t="shared" si="0"/>
        <v>0</v>
      </c>
      <c r="E14" s="253"/>
      <c r="F14" s="245">
        <v>0</v>
      </c>
    </row>
    <row r="15" spans="1:6" x14ac:dyDescent="0.3">
      <c r="A15" s="250"/>
      <c r="B15" s="247"/>
      <c r="C15" s="252"/>
      <c r="D15" s="243">
        <f t="shared" si="0"/>
        <v>0</v>
      </c>
      <c r="E15" s="253"/>
      <c r="F15" s="245">
        <v>0</v>
      </c>
    </row>
    <row r="16" spans="1:6" x14ac:dyDescent="0.3">
      <c r="A16" s="250"/>
      <c r="B16" s="247"/>
      <c r="C16" s="252"/>
      <c r="D16" s="243">
        <f t="shared" si="0"/>
        <v>0</v>
      </c>
      <c r="E16" s="253"/>
      <c r="F16" s="245">
        <v>0</v>
      </c>
    </row>
    <row r="17" spans="1:6" x14ac:dyDescent="0.3">
      <c r="A17" s="250"/>
      <c r="B17" s="247"/>
      <c r="C17" s="252"/>
      <c r="D17" s="243">
        <f t="shared" si="0"/>
        <v>0</v>
      </c>
      <c r="E17" s="253"/>
      <c r="F17" s="245">
        <v>0</v>
      </c>
    </row>
    <row r="18" spans="1:6" x14ac:dyDescent="0.3">
      <c r="A18" s="250"/>
      <c r="B18" s="247"/>
      <c r="C18" s="252"/>
      <c r="D18" s="243">
        <f t="shared" si="0"/>
        <v>0</v>
      </c>
      <c r="E18" s="253"/>
      <c r="F18" s="245">
        <v>0</v>
      </c>
    </row>
    <row r="19" spans="1:6" x14ac:dyDescent="0.3">
      <c r="A19" s="250"/>
      <c r="B19" s="247"/>
      <c r="C19" s="252"/>
      <c r="D19" s="243">
        <f t="shared" si="0"/>
        <v>0</v>
      </c>
      <c r="E19" s="253"/>
      <c r="F19" s="245">
        <v>0</v>
      </c>
    </row>
    <row r="20" spans="1:6" x14ac:dyDescent="0.3">
      <c r="A20" s="250"/>
      <c r="B20" s="247"/>
      <c r="C20" s="252"/>
      <c r="D20" s="243">
        <f t="shared" si="0"/>
        <v>0</v>
      </c>
      <c r="E20" s="253"/>
      <c r="F20" s="245">
        <v>0</v>
      </c>
    </row>
    <row r="21" spans="1:6" x14ac:dyDescent="0.3">
      <c r="A21" s="250"/>
      <c r="B21" s="247"/>
      <c r="C21" s="252"/>
      <c r="D21" s="243">
        <f t="shared" si="0"/>
        <v>0</v>
      </c>
      <c r="E21" s="253"/>
      <c r="F21" s="245">
        <v>0</v>
      </c>
    </row>
    <row r="22" spans="1:6" x14ac:dyDescent="0.3">
      <c r="A22" s="250"/>
      <c r="B22" s="247"/>
      <c r="C22" s="252"/>
      <c r="D22" s="243">
        <f t="shared" si="0"/>
        <v>0</v>
      </c>
      <c r="E22" s="253"/>
      <c r="F22" s="245">
        <v>0</v>
      </c>
    </row>
    <row r="23" spans="1:6" x14ac:dyDescent="0.3">
      <c r="A23" s="250"/>
      <c r="B23" s="247"/>
      <c r="C23" s="252"/>
      <c r="D23" s="243">
        <f t="shared" si="0"/>
        <v>0</v>
      </c>
      <c r="E23" s="253"/>
      <c r="F23" s="245">
        <v>0</v>
      </c>
    </row>
    <row r="24" spans="1:6" ht="15" thickBot="1" x14ac:dyDescent="0.35">
      <c r="A24" s="250"/>
      <c r="B24" s="247"/>
      <c r="C24" s="252"/>
      <c r="D24" s="243">
        <f t="shared" si="0"/>
        <v>0</v>
      </c>
      <c r="E24" s="253"/>
      <c r="F24" s="245">
        <v>0</v>
      </c>
    </row>
    <row r="25" spans="1:6" ht="16.5" customHeight="1" thickTop="1" thickBot="1" x14ac:dyDescent="0.35">
      <c r="A25" s="254" t="s">
        <v>60</v>
      </c>
      <c r="B25" s="255">
        <f>SUM(B7:B24)</f>
        <v>0</v>
      </c>
      <c r="C25" s="256">
        <f>SUM(C7:C24)</f>
        <v>0</v>
      </c>
      <c r="D25" s="257"/>
      <c r="E25" s="253"/>
      <c r="F25" s="245">
        <v>0</v>
      </c>
    </row>
    <row r="26" spans="1:6" ht="15.75" customHeight="1" thickTop="1" thickBot="1" x14ac:dyDescent="0.35">
      <c r="A26" s="254" t="s">
        <v>61</v>
      </c>
      <c r="B26" s="258"/>
      <c r="C26" s="259"/>
      <c r="D26" s="260"/>
      <c r="E26" s="253"/>
      <c r="F26" s="245">
        <v>0</v>
      </c>
    </row>
    <row r="27" spans="1:6" ht="15.75" customHeight="1" thickTop="1" thickBot="1" x14ac:dyDescent="0.35">
      <c r="A27" s="254" t="s">
        <v>62</v>
      </c>
      <c r="B27" s="258"/>
      <c r="C27" s="256">
        <f>C25+C26</f>
        <v>0</v>
      </c>
      <c r="D27" s="260"/>
      <c r="E27" s="261"/>
      <c r="F27" s="262">
        <v>0</v>
      </c>
    </row>
    <row r="28" spans="1:6" ht="15.6" thickTop="1" thickBot="1" x14ac:dyDescent="0.35">
      <c r="A28" s="254" t="s">
        <v>63</v>
      </c>
      <c r="B28" s="263"/>
      <c r="C28" s="263" t="str">
        <f>IF((ISERROR(C26/C25)),"0.00%",(C26/C25))</f>
        <v>0.00%</v>
      </c>
      <c r="D28" s="264"/>
      <c r="E28" s="265" t="s">
        <v>64</v>
      </c>
      <c r="F28" s="266">
        <f>SUM(F7:F27)</f>
        <v>0</v>
      </c>
    </row>
    <row r="29" spans="1:6" s="270" customFormat="1" ht="15.6" thickTop="1" thickBot="1" x14ac:dyDescent="0.35">
      <c r="A29" s="267"/>
      <c r="B29" s="268"/>
      <c r="C29" s="268"/>
      <c r="D29" s="269"/>
      <c r="E29" s="222"/>
      <c r="F29" s="222"/>
    </row>
    <row r="30" spans="1:6" ht="15" thickTop="1" x14ac:dyDescent="0.3">
      <c r="A30" s="229"/>
      <c r="B30" s="230" t="s">
        <v>43</v>
      </c>
      <c r="C30" s="231"/>
      <c r="D30" s="271"/>
      <c r="E30" s="233"/>
      <c r="F30" s="234"/>
    </row>
    <row r="31" spans="1:6" ht="15" thickBot="1" x14ac:dyDescent="0.35">
      <c r="A31" s="272" t="s">
        <v>65</v>
      </c>
      <c r="B31" s="236" t="s">
        <v>24</v>
      </c>
      <c r="C31" s="237" t="s">
        <v>66</v>
      </c>
      <c r="D31" s="238" t="s">
        <v>46</v>
      </c>
      <c r="E31" s="239" t="s">
        <v>67</v>
      </c>
      <c r="F31" s="238" t="s">
        <v>45</v>
      </c>
    </row>
    <row r="32" spans="1:6" ht="15" thickTop="1" x14ac:dyDescent="0.3">
      <c r="A32" s="273" t="s">
        <v>68</v>
      </c>
      <c r="B32" s="241"/>
      <c r="C32" s="242"/>
      <c r="D32" s="243">
        <f t="shared" ref="D32:D49" si="1">IFERROR(C32/(B32*2080),0)</f>
        <v>0</v>
      </c>
      <c r="E32" s="244" t="s">
        <v>69</v>
      </c>
      <c r="F32" s="245">
        <v>0</v>
      </c>
    </row>
    <row r="33" spans="1:6" x14ac:dyDescent="0.3">
      <c r="A33" s="274" t="s">
        <v>70</v>
      </c>
      <c r="B33" s="241"/>
      <c r="C33" s="242"/>
      <c r="D33" s="243">
        <f t="shared" si="1"/>
        <v>0</v>
      </c>
      <c r="E33" s="275"/>
      <c r="F33" s="245">
        <v>0</v>
      </c>
    </row>
    <row r="34" spans="1:6" x14ac:dyDescent="0.3">
      <c r="A34" s="246" t="s">
        <v>71</v>
      </c>
      <c r="B34" s="247"/>
      <c r="C34" s="252"/>
      <c r="D34" s="243">
        <f t="shared" si="1"/>
        <v>0</v>
      </c>
      <c r="E34" s="275"/>
      <c r="F34" s="245">
        <v>0</v>
      </c>
    </row>
    <row r="35" spans="1:6" x14ac:dyDescent="0.3">
      <c r="A35" s="246" t="s">
        <v>72</v>
      </c>
      <c r="B35" s="247"/>
      <c r="C35" s="252"/>
      <c r="D35" s="243">
        <f t="shared" si="1"/>
        <v>0</v>
      </c>
      <c r="E35" s="275"/>
      <c r="F35" s="245">
        <v>0</v>
      </c>
    </row>
    <row r="36" spans="1:6" x14ac:dyDescent="0.3">
      <c r="A36" s="246" t="s">
        <v>73</v>
      </c>
      <c r="B36" s="247"/>
      <c r="C36" s="252"/>
      <c r="D36" s="243">
        <f t="shared" si="1"/>
        <v>0</v>
      </c>
      <c r="E36" s="275"/>
      <c r="F36" s="245">
        <v>0</v>
      </c>
    </row>
    <row r="37" spans="1:6" x14ac:dyDescent="0.3">
      <c r="A37" s="246" t="s">
        <v>74</v>
      </c>
      <c r="B37" s="248"/>
      <c r="C37" s="249"/>
      <c r="D37" s="243">
        <f t="shared" si="1"/>
        <v>0</v>
      </c>
      <c r="E37" s="275"/>
      <c r="F37" s="245">
        <v>0</v>
      </c>
    </row>
    <row r="38" spans="1:6" x14ac:dyDescent="0.3">
      <c r="A38" s="246" t="s">
        <v>75</v>
      </c>
      <c r="B38" s="248"/>
      <c r="C38" s="249"/>
      <c r="D38" s="243">
        <f t="shared" si="1"/>
        <v>0</v>
      </c>
      <c r="E38" s="275"/>
      <c r="F38" s="245">
        <v>0</v>
      </c>
    </row>
    <row r="39" spans="1:6" x14ac:dyDescent="0.3">
      <c r="A39" s="246" t="s">
        <v>76</v>
      </c>
      <c r="B39" s="248"/>
      <c r="C39" s="249"/>
      <c r="D39" s="243">
        <f t="shared" si="1"/>
        <v>0</v>
      </c>
      <c r="E39" s="276"/>
      <c r="F39" s="245">
        <v>0</v>
      </c>
    </row>
    <row r="40" spans="1:6" x14ac:dyDescent="0.3">
      <c r="A40" s="250"/>
      <c r="B40" s="247"/>
      <c r="C40" s="249"/>
      <c r="D40" s="243">
        <f t="shared" si="1"/>
        <v>0</v>
      </c>
      <c r="E40" s="253"/>
      <c r="F40" s="245">
        <v>0</v>
      </c>
    </row>
    <row r="41" spans="1:6" x14ac:dyDescent="0.3">
      <c r="A41" s="250"/>
      <c r="B41" s="247"/>
      <c r="C41" s="252"/>
      <c r="D41" s="243">
        <f t="shared" si="1"/>
        <v>0</v>
      </c>
      <c r="E41" s="253"/>
      <c r="F41" s="245">
        <v>0</v>
      </c>
    </row>
    <row r="42" spans="1:6" x14ac:dyDescent="0.3">
      <c r="A42" s="250"/>
      <c r="B42" s="247"/>
      <c r="C42" s="252"/>
      <c r="D42" s="243">
        <f t="shared" si="1"/>
        <v>0</v>
      </c>
      <c r="E42" s="253"/>
      <c r="F42" s="245">
        <v>0</v>
      </c>
    </row>
    <row r="43" spans="1:6" x14ac:dyDescent="0.3">
      <c r="A43" s="250"/>
      <c r="B43" s="247"/>
      <c r="C43" s="252"/>
      <c r="D43" s="243">
        <f t="shared" si="1"/>
        <v>0</v>
      </c>
      <c r="E43" s="253"/>
      <c r="F43" s="245">
        <v>0</v>
      </c>
    </row>
    <row r="44" spans="1:6" x14ac:dyDescent="0.3">
      <c r="A44" s="250"/>
      <c r="B44" s="247"/>
      <c r="C44" s="252"/>
      <c r="D44" s="243">
        <f t="shared" si="1"/>
        <v>0</v>
      </c>
      <c r="E44" s="253"/>
      <c r="F44" s="245">
        <v>0</v>
      </c>
    </row>
    <row r="45" spans="1:6" x14ac:dyDescent="0.3">
      <c r="A45" s="250"/>
      <c r="B45" s="247"/>
      <c r="C45" s="252"/>
      <c r="D45" s="243">
        <f t="shared" si="1"/>
        <v>0</v>
      </c>
      <c r="E45" s="253"/>
      <c r="F45" s="245">
        <v>0</v>
      </c>
    </row>
    <row r="46" spans="1:6" x14ac:dyDescent="0.3">
      <c r="A46" s="250"/>
      <c r="B46" s="247"/>
      <c r="C46" s="252"/>
      <c r="D46" s="243">
        <f t="shared" si="1"/>
        <v>0</v>
      </c>
      <c r="E46" s="253"/>
      <c r="F46" s="245">
        <v>0</v>
      </c>
    </row>
    <row r="47" spans="1:6" x14ac:dyDescent="0.3">
      <c r="A47" s="250"/>
      <c r="B47" s="247"/>
      <c r="C47" s="252"/>
      <c r="D47" s="243">
        <f t="shared" si="1"/>
        <v>0</v>
      </c>
      <c r="E47" s="253"/>
      <c r="F47" s="245">
        <v>0</v>
      </c>
    </row>
    <row r="48" spans="1:6" x14ac:dyDescent="0.3">
      <c r="A48" s="250"/>
      <c r="B48" s="247"/>
      <c r="C48" s="252"/>
      <c r="D48" s="243">
        <f t="shared" si="1"/>
        <v>0</v>
      </c>
      <c r="E48" s="253"/>
      <c r="F48" s="245">
        <v>0</v>
      </c>
    </row>
    <row r="49" spans="1:6" ht="15" thickBot="1" x14ac:dyDescent="0.35">
      <c r="A49" s="250"/>
      <c r="B49" s="247"/>
      <c r="C49" s="252"/>
      <c r="D49" s="243">
        <f t="shared" si="1"/>
        <v>0</v>
      </c>
      <c r="E49" s="253"/>
      <c r="F49" s="245">
        <v>0</v>
      </c>
    </row>
    <row r="50" spans="1:6" ht="15.6" thickTop="1" thickBot="1" x14ac:dyDescent="0.35">
      <c r="A50" s="265" t="s">
        <v>77</v>
      </c>
      <c r="B50" s="255">
        <f>SUM(B32:B49)</f>
        <v>0</v>
      </c>
      <c r="C50" s="256">
        <f>SUM(C32:C49)</f>
        <v>0</v>
      </c>
      <c r="D50" s="257"/>
      <c r="E50" s="253"/>
      <c r="F50" s="245">
        <v>0</v>
      </c>
    </row>
    <row r="51" spans="1:6" ht="15.6" thickTop="1" thickBot="1" x14ac:dyDescent="0.35">
      <c r="A51" s="277" t="s">
        <v>78</v>
      </c>
      <c r="B51" s="254"/>
      <c r="C51" s="259">
        <v>0</v>
      </c>
      <c r="D51" s="260"/>
      <c r="E51" s="253"/>
      <c r="F51" s="245">
        <v>0</v>
      </c>
    </row>
    <row r="52" spans="1:6" ht="15.6" thickTop="1" thickBot="1" x14ac:dyDescent="0.35">
      <c r="A52" s="277" t="s">
        <v>79</v>
      </c>
      <c r="B52" s="254"/>
      <c r="C52" s="256">
        <f>C50+C51</f>
        <v>0</v>
      </c>
      <c r="D52" s="260"/>
      <c r="E52" s="261"/>
      <c r="F52" s="262">
        <v>0</v>
      </c>
    </row>
    <row r="53" spans="1:6" ht="15.6" thickTop="1" thickBot="1" x14ac:dyDescent="0.35">
      <c r="A53" s="254" t="s">
        <v>63</v>
      </c>
      <c r="B53" s="263"/>
      <c r="C53" s="263" t="str">
        <f>IF((ISERROR(C51/C50)),"0.00%",(C51/C50))</f>
        <v>0.00%</v>
      </c>
      <c r="D53" s="264"/>
      <c r="E53" s="265" t="s">
        <v>80</v>
      </c>
      <c r="F53" s="266">
        <f>SUM(F32:F52)</f>
        <v>0</v>
      </c>
    </row>
    <row r="54" spans="1:6" ht="15" thickTop="1" x14ac:dyDescent="0.3">
      <c r="A54" s="278" t="s">
        <v>36</v>
      </c>
    </row>
  </sheetData>
  <sheetProtection password="C449" sheet="1" objects="1" scenarios="1"/>
  <printOptions horizontalCentered="1"/>
  <pageMargins left="0.25" right="0.25" top="0.75" bottom="0.5" header="0.25" footer="0"/>
  <pageSetup scale="69" orientation="landscape" r:id="rId1"/>
  <headerFooter alignWithMargins="0">
    <oddHeader>&amp;C&amp;"Calibri,Bold"&amp;14Assertive Community  Treatment (ACT)
Other Program and Overhead Expense</oddHeader>
    <oddFooter>&amp;R&amp;8DHS Mental Health Division
Publication Date - September 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AB6275-D6B2-4646-B45C-ADC7980AE832}"/>
</file>

<file path=customXml/itemProps2.xml><?xml version="1.0" encoding="utf-8"?>
<ds:datastoreItem xmlns:ds="http://schemas.openxmlformats.org/officeDocument/2006/customXml" ds:itemID="{B18DEB05-EF5B-4630-AEB2-682B85DDAC50}"/>
</file>

<file path=customXml/itemProps3.xml><?xml version="1.0" encoding="utf-8"?>
<ds:datastoreItem xmlns:ds="http://schemas.openxmlformats.org/officeDocument/2006/customXml" ds:itemID="{15D46611-83A8-4A0A-B36C-021D0D85E8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Tab 1 - Direct Svcs Exp</vt:lpstr>
      <vt:lpstr>Tab 2 - Units of Svcs Breakout</vt:lpstr>
      <vt:lpstr>Tab 3 - Allocated Space Costs</vt:lpstr>
      <vt:lpstr>Tab 4 - Space Designation</vt:lpstr>
      <vt:lpstr>Tab 5 - Summary of Rate Calc.</vt:lpstr>
      <vt:lpstr>Tab 6 - Other Program &amp; OH Exp</vt:lpstr>
      <vt:lpstr>'Tab 1 - Direct Svcs Exp'!Print_Area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IRTS Rate Calculation</dc:title>
  <dc:creator>pwlmc62</dc:creator>
  <cp:lastModifiedBy>Robinson, DiAnn</cp:lastModifiedBy>
  <cp:lastPrinted>2017-08-30T18:20:36Z</cp:lastPrinted>
  <dcterms:created xsi:type="dcterms:W3CDTF">2007-12-14T20:09:24Z</dcterms:created>
  <dcterms:modified xsi:type="dcterms:W3CDTF">2023-09-11T15:34:46Z</dcterms:modified>
</cp:coreProperties>
</file>